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n/Documents/"/>
    </mc:Choice>
  </mc:AlternateContent>
  <bookViews>
    <workbookView xWindow="0" yWindow="540" windowWidth="28800" windowHeight="16460" tabRatio="500"/>
  </bookViews>
  <sheets>
    <sheet name="Boys U14 MVC Standings" sheetId="1" r:id="rId1"/>
    <sheet name="Suicide Six SL" sheetId="3" r:id="rId2"/>
    <sheet name="Okemo SG" sheetId="4" r:id="rId3"/>
    <sheet name="Middlebury GS" sheetId="5" r:id="rId4"/>
    <sheet name="Pico SL" sheetId="6" r:id="rId5"/>
    <sheet name="Killington GS" sheetId="7" r:id="rId6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66" i="1" l="1"/>
  <c r="AB66" i="1"/>
  <c r="AA66" i="1"/>
  <c r="Z66" i="1"/>
  <c r="Y66" i="1"/>
  <c r="X66" i="1"/>
  <c r="W66" i="1"/>
  <c r="V66" i="1"/>
  <c r="U66" i="1"/>
  <c r="AK66" i="1" l="1"/>
  <c r="AH66" i="1"/>
  <c r="AF66" i="1"/>
  <c r="AJ66" i="1"/>
  <c r="AE66" i="1"/>
  <c r="AI66" i="1"/>
  <c r="AG66" i="1"/>
  <c r="AC72" i="1" l="1"/>
  <c r="AB72" i="1"/>
  <c r="AA72" i="1"/>
  <c r="Z72" i="1"/>
  <c r="Y72" i="1"/>
  <c r="X72" i="1"/>
  <c r="W72" i="1"/>
  <c r="V72" i="1"/>
  <c r="U72" i="1"/>
  <c r="AC67" i="1"/>
  <c r="AB67" i="1"/>
  <c r="AA67" i="1"/>
  <c r="Z67" i="1"/>
  <c r="Y67" i="1"/>
  <c r="X67" i="1"/>
  <c r="W67" i="1"/>
  <c r="V67" i="1"/>
  <c r="U67" i="1"/>
  <c r="AC71" i="1"/>
  <c r="AB71" i="1"/>
  <c r="AA71" i="1"/>
  <c r="Z71" i="1"/>
  <c r="Y71" i="1"/>
  <c r="X71" i="1"/>
  <c r="W71" i="1"/>
  <c r="V71" i="1"/>
  <c r="U71" i="1"/>
  <c r="AC70" i="1"/>
  <c r="AB70" i="1"/>
  <c r="AA70" i="1"/>
  <c r="Z70" i="1"/>
  <c r="Y70" i="1"/>
  <c r="X70" i="1"/>
  <c r="W70" i="1"/>
  <c r="V70" i="1"/>
  <c r="U70" i="1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AK70" i="1" l="1"/>
  <c r="AK71" i="1"/>
  <c r="AK67" i="1"/>
  <c r="AK72" i="1"/>
  <c r="AH70" i="1"/>
  <c r="AH72" i="1"/>
  <c r="AE70" i="1"/>
  <c r="AI70" i="1"/>
  <c r="AE71" i="1"/>
  <c r="AI71" i="1"/>
  <c r="AE67" i="1"/>
  <c r="AI67" i="1"/>
  <c r="AE72" i="1"/>
  <c r="AI72" i="1"/>
  <c r="AF70" i="1"/>
  <c r="AJ70" i="1"/>
  <c r="AF71" i="1"/>
  <c r="AJ71" i="1"/>
  <c r="AF67" i="1"/>
  <c r="AJ67" i="1"/>
  <c r="AF72" i="1"/>
  <c r="AJ72" i="1"/>
  <c r="AH71" i="1"/>
  <c r="AH67" i="1"/>
  <c r="AG70" i="1"/>
  <c r="AG71" i="1"/>
  <c r="AG67" i="1"/>
  <c r="AG72" i="1"/>
  <c r="AC45" i="1"/>
  <c r="AB45" i="1"/>
  <c r="AA45" i="1"/>
  <c r="Z45" i="1"/>
  <c r="Y45" i="1"/>
  <c r="X45" i="1"/>
  <c r="W45" i="1"/>
  <c r="V45" i="1"/>
  <c r="U45" i="1"/>
  <c r="AC6" i="1"/>
  <c r="AB6" i="1"/>
  <c r="AA6" i="1"/>
  <c r="Z6" i="1"/>
  <c r="Y6" i="1"/>
  <c r="X6" i="1"/>
  <c r="W6" i="1"/>
  <c r="V6" i="1"/>
  <c r="U6" i="1"/>
  <c r="AC65" i="1"/>
  <c r="AB65" i="1"/>
  <c r="AA65" i="1"/>
  <c r="Z65" i="1"/>
  <c r="Y65" i="1"/>
  <c r="X65" i="1"/>
  <c r="W65" i="1"/>
  <c r="V65" i="1"/>
  <c r="U65" i="1"/>
  <c r="AC39" i="1"/>
  <c r="AB39" i="1"/>
  <c r="AA39" i="1"/>
  <c r="Z39" i="1"/>
  <c r="Y39" i="1"/>
  <c r="X39" i="1"/>
  <c r="W39" i="1"/>
  <c r="V39" i="1"/>
  <c r="U39" i="1"/>
  <c r="AE39" i="1" s="1"/>
  <c r="AC36" i="1"/>
  <c r="AB36" i="1"/>
  <c r="AA36" i="1"/>
  <c r="Z36" i="1"/>
  <c r="Y36" i="1"/>
  <c r="X36" i="1"/>
  <c r="W36" i="1"/>
  <c r="V36" i="1"/>
  <c r="U36" i="1"/>
  <c r="AC14" i="1"/>
  <c r="AB14" i="1"/>
  <c r="AA14" i="1"/>
  <c r="Z14" i="1"/>
  <c r="Y14" i="1"/>
  <c r="X14" i="1"/>
  <c r="W14" i="1"/>
  <c r="V14" i="1"/>
  <c r="U14" i="1"/>
  <c r="AC63" i="1"/>
  <c r="AB63" i="1"/>
  <c r="AA63" i="1"/>
  <c r="Z63" i="1"/>
  <c r="Y63" i="1"/>
  <c r="X63" i="1"/>
  <c r="W63" i="1"/>
  <c r="V63" i="1"/>
  <c r="U63" i="1"/>
  <c r="AC10" i="1"/>
  <c r="AB10" i="1"/>
  <c r="AA10" i="1"/>
  <c r="Z10" i="1"/>
  <c r="Y10" i="1"/>
  <c r="X10" i="1"/>
  <c r="W10" i="1"/>
  <c r="V10" i="1"/>
  <c r="U10" i="1"/>
  <c r="AE10" i="1" s="1"/>
  <c r="AC34" i="1"/>
  <c r="AB34" i="1"/>
  <c r="AA34" i="1"/>
  <c r="Z34" i="1"/>
  <c r="Y34" i="1"/>
  <c r="X34" i="1"/>
  <c r="W34" i="1"/>
  <c r="V34" i="1"/>
  <c r="U34" i="1"/>
  <c r="AC29" i="1"/>
  <c r="AB29" i="1"/>
  <c r="AA29" i="1"/>
  <c r="Z29" i="1"/>
  <c r="Y29" i="1"/>
  <c r="X29" i="1"/>
  <c r="W29" i="1"/>
  <c r="V29" i="1"/>
  <c r="U29" i="1"/>
  <c r="AC25" i="1"/>
  <c r="AB25" i="1"/>
  <c r="AA25" i="1"/>
  <c r="Z25" i="1"/>
  <c r="Y25" i="1"/>
  <c r="X25" i="1"/>
  <c r="W25" i="1"/>
  <c r="V25" i="1"/>
  <c r="U25" i="1"/>
  <c r="AC22" i="1"/>
  <c r="AB22" i="1"/>
  <c r="AA22" i="1"/>
  <c r="Z22" i="1"/>
  <c r="Y22" i="1"/>
  <c r="X22" i="1"/>
  <c r="W22" i="1"/>
  <c r="V22" i="1"/>
  <c r="U22" i="1"/>
  <c r="AC24" i="1"/>
  <c r="AB24" i="1"/>
  <c r="AA24" i="1"/>
  <c r="Z24" i="1"/>
  <c r="Y24" i="1"/>
  <c r="X24" i="1"/>
  <c r="W24" i="1"/>
  <c r="V24" i="1"/>
  <c r="U24" i="1"/>
  <c r="AC61" i="1"/>
  <c r="AB61" i="1"/>
  <c r="AA61" i="1"/>
  <c r="Z61" i="1"/>
  <c r="Y61" i="1"/>
  <c r="X61" i="1"/>
  <c r="W61" i="1"/>
  <c r="V61" i="1"/>
  <c r="U61" i="1"/>
  <c r="AC78" i="1"/>
  <c r="AB78" i="1"/>
  <c r="AA78" i="1"/>
  <c r="Z78" i="1"/>
  <c r="Y78" i="1"/>
  <c r="X78" i="1"/>
  <c r="W78" i="1"/>
  <c r="V78" i="1"/>
  <c r="U78" i="1"/>
  <c r="AC5" i="1"/>
  <c r="AB5" i="1"/>
  <c r="AA5" i="1"/>
  <c r="Z5" i="1"/>
  <c r="Y5" i="1"/>
  <c r="X5" i="1"/>
  <c r="W5" i="1"/>
  <c r="V5" i="1"/>
  <c r="U5" i="1"/>
  <c r="AC43" i="1"/>
  <c r="AB43" i="1"/>
  <c r="AA43" i="1"/>
  <c r="Z43" i="1"/>
  <c r="Y43" i="1"/>
  <c r="X43" i="1"/>
  <c r="W43" i="1"/>
  <c r="V43" i="1"/>
  <c r="U43" i="1"/>
  <c r="AC62" i="1"/>
  <c r="AB62" i="1"/>
  <c r="AA62" i="1"/>
  <c r="Z62" i="1"/>
  <c r="Y62" i="1"/>
  <c r="X62" i="1"/>
  <c r="W62" i="1"/>
  <c r="V62" i="1"/>
  <c r="U62" i="1"/>
  <c r="AC35" i="1"/>
  <c r="AB35" i="1"/>
  <c r="AA35" i="1"/>
  <c r="Z35" i="1"/>
  <c r="Y35" i="1"/>
  <c r="X35" i="1"/>
  <c r="W35" i="1"/>
  <c r="V35" i="1"/>
  <c r="U35" i="1"/>
  <c r="AC55" i="1"/>
  <c r="AB55" i="1"/>
  <c r="AA55" i="1"/>
  <c r="Z55" i="1"/>
  <c r="Y55" i="1"/>
  <c r="X55" i="1"/>
  <c r="W55" i="1"/>
  <c r="V55" i="1"/>
  <c r="U55" i="1"/>
  <c r="AC32" i="1"/>
  <c r="AB32" i="1"/>
  <c r="AA32" i="1"/>
  <c r="Z32" i="1"/>
  <c r="Y32" i="1"/>
  <c r="X32" i="1"/>
  <c r="W32" i="1"/>
  <c r="V32" i="1"/>
  <c r="U32" i="1"/>
  <c r="AC42" i="1"/>
  <c r="AB42" i="1"/>
  <c r="AA42" i="1"/>
  <c r="Z42" i="1"/>
  <c r="Y42" i="1"/>
  <c r="X42" i="1"/>
  <c r="W42" i="1"/>
  <c r="V42" i="1"/>
  <c r="U42" i="1"/>
  <c r="AC20" i="1"/>
  <c r="AB20" i="1"/>
  <c r="AA20" i="1"/>
  <c r="Z20" i="1"/>
  <c r="Y20" i="1"/>
  <c r="X20" i="1"/>
  <c r="W20" i="1"/>
  <c r="V20" i="1"/>
  <c r="U20" i="1"/>
  <c r="AC19" i="1"/>
  <c r="AB19" i="1"/>
  <c r="AA19" i="1"/>
  <c r="Z19" i="1"/>
  <c r="Y19" i="1"/>
  <c r="X19" i="1"/>
  <c r="W19" i="1"/>
  <c r="V19" i="1"/>
  <c r="U19" i="1"/>
  <c r="AC77" i="1"/>
  <c r="AB77" i="1"/>
  <c r="AA77" i="1"/>
  <c r="Z77" i="1"/>
  <c r="Y77" i="1"/>
  <c r="X77" i="1"/>
  <c r="W77" i="1"/>
  <c r="V77" i="1"/>
  <c r="AF77" i="1" s="1"/>
  <c r="U77" i="1"/>
  <c r="AC23" i="1"/>
  <c r="AB23" i="1"/>
  <c r="AA23" i="1"/>
  <c r="Z23" i="1"/>
  <c r="Y23" i="1"/>
  <c r="X23" i="1"/>
  <c r="W23" i="1"/>
  <c r="V23" i="1"/>
  <c r="U23" i="1"/>
  <c r="AC12" i="1"/>
  <c r="AB12" i="1"/>
  <c r="AA12" i="1"/>
  <c r="Z12" i="1"/>
  <c r="Y12" i="1"/>
  <c r="X12" i="1"/>
  <c r="W12" i="1"/>
  <c r="V12" i="1"/>
  <c r="U12" i="1"/>
  <c r="AC51" i="1"/>
  <c r="AB51" i="1"/>
  <c r="AA51" i="1"/>
  <c r="Z51" i="1"/>
  <c r="Y51" i="1"/>
  <c r="X51" i="1"/>
  <c r="W51" i="1"/>
  <c r="V51" i="1"/>
  <c r="U51" i="1"/>
  <c r="AC49" i="1"/>
  <c r="AB49" i="1"/>
  <c r="AA49" i="1"/>
  <c r="Z49" i="1"/>
  <c r="Y49" i="1"/>
  <c r="X49" i="1"/>
  <c r="W49" i="1"/>
  <c r="V49" i="1"/>
  <c r="U49" i="1"/>
  <c r="AC9" i="1"/>
  <c r="AB9" i="1"/>
  <c r="AA9" i="1"/>
  <c r="Z9" i="1"/>
  <c r="Y9" i="1"/>
  <c r="X9" i="1"/>
  <c r="W9" i="1"/>
  <c r="V9" i="1"/>
  <c r="U9" i="1"/>
  <c r="AC47" i="1"/>
  <c r="AB47" i="1"/>
  <c r="AA47" i="1"/>
  <c r="Z47" i="1"/>
  <c r="Y47" i="1"/>
  <c r="X47" i="1"/>
  <c r="W47" i="1"/>
  <c r="V47" i="1"/>
  <c r="U47" i="1"/>
  <c r="AC33" i="1"/>
  <c r="AB33" i="1"/>
  <c r="AA33" i="1"/>
  <c r="Z33" i="1"/>
  <c r="Y33" i="1"/>
  <c r="X33" i="1"/>
  <c r="W33" i="1"/>
  <c r="V33" i="1"/>
  <c r="U33" i="1"/>
  <c r="AC26" i="1"/>
  <c r="AB26" i="1"/>
  <c r="AA26" i="1"/>
  <c r="Z26" i="1"/>
  <c r="Y26" i="1"/>
  <c r="X26" i="1"/>
  <c r="W26" i="1"/>
  <c r="V26" i="1"/>
  <c r="U26" i="1"/>
  <c r="AC52" i="1"/>
  <c r="AB52" i="1"/>
  <c r="AA52" i="1"/>
  <c r="Z52" i="1"/>
  <c r="Y52" i="1"/>
  <c r="X52" i="1"/>
  <c r="W52" i="1"/>
  <c r="V52" i="1"/>
  <c r="U52" i="1"/>
  <c r="AC60" i="1"/>
  <c r="AB60" i="1"/>
  <c r="AA60" i="1"/>
  <c r="Z60" i="1"/>
  <c r="Y60" i="1"/>
  <c r="X60" i="1"/>
  <c r="W60" i="1"/>
  <c r="V60" i="1"/>
  <c r="U60" i="1"/>
  <c r="AC76" i="1"/>
  <c r="AB76" i="1"/>
  <c r="AA76" i="1"/>
  <c r="Z76" i="1"/>
  <c r="Y76" i="1"/>
  <c r="X76" i="1"/>
  <c r="W76" i="1"/>
  <c r="V76" i="1"/>
  <c r="U76" i="1"/>
  <c r="AF76" i="1" s="1"/>
  <c r="AC37" i="1"/>
  <c r="AB37" i="1"/>
  <c r="AA37" i="1"/>
  <c r="Z37" i="1"/>
  <c r="Y37" i="1"/>
  <c r="X37" i="1"/>
  <c r="W37" i="1"/>
  <c r="V37" i="1"/>
  <c r="U37" i="1"/>
  <c r="AC7" i="1"/>
  <c r="AB7" i="1"/>
  <c r="AA7" i="1"/>
  <c r="Z7" i="1"/>
  <c r="Y7" i="1"/>
  <c r="X7" i="1"/>
  <c r="W7" i="1"/>
  <c r="V7" i="1"/>
  <c r="U7" i="1"/>
  <c r="AC50" i="1"/>
  <c r="AB50" i="1"/>
  <c r="AA50" i="1"/>
  <c r="Z50" i="1"/>
  <c r="Y50" i="1"/>
  <c r="X50" i="1"/>
  <c r="W50" i="1"/>
  <c r="V50" i="1"/>
  <c r="U50" i="1"/>
  <c r="AC59" i="1"/>
  <c r="AB59" i="1"/>
  <c r="AA59" i="1"/>
  <c r="Z59" i="1"/>
  <c r="Y59" i="1"/>
  <c r="X59" i="1"/>
  <c r="W59" i="1"/>
  <c r="V59" i="1"/>
  <c r="U59" i="1"/>
  <c r="AF59" i="1" s="1"/>
  <c r="AC46" i="1"/>
  <c r="AB46" i="1"/>
  <c r="AA46" i="1"/>
  <c r="Z46" i="1"/>
  <c r="Y46" i="1"/>
  <c r="X46" i="1"/>
  <c r="W46" i="1"/>
  <c r="V46" i="1"/>
  <c r="U46" i="1"/>
  <c r="AC75" i="1"/>
  <c r="AB75" i="1"/>
  <c r="AA75" i="1"/>
  <c r="Z75" i="1"/>
  <c r="Y75" i="1"/>
  <c r="X75" i="1"/>
  <c r="W75" i="1"/>
  <c r="V75" i="1"/>
  <c r="U75" i="1"/>
  <c r="AC11" i="1"/>
  <c r="AB11" i="1"/>
  <c r="AA11" i="1"/>
  <c r="Z11" i="1"/>
  <c r="Y11" i="1"/>
  <c r="X11" i="1"/>
  <c r="W11" i="1"/>
  <c r="V11" i="1"/>
  <c r="U11" i="1"/>
  <c r="AC27" i="1"/>
  <c r="AB27" i="1"/>
  <c r="AA27" i="1"/>
  <c r="Z27" i="1"/>
  <c r="Y27" i="1"/>
  <c r="X27" i="1"/>
  <c r="W27" i="1"/>
  <c r="V27" i="1"/>
  <c r="U27" i="1"/>
  <c r="AF27" i="1" s="1"/>
  <c r="AC68" i="1"/>
  <c r="AB68" i="1"/>
  <c r="AA68" i="1"/>
  <c r="Z68" i="1"/>
  <c r="Y68" i="1"/>
  <c r="X68" i="1"/>
  <c r="W68" i="1"/>
  <c r="V68" i="1"/>
  <c r="U68" i="1"/>
  <c r="AC69" i="1"/>
  <c r="AB69" i="1"/>
  <c r="AA69" i="1"/>
  <c r="Z69" i="1"/>
  <c r="Y69" i="1"/>
  <c r="X69" i="1"/>
  <c r="W69" i="1"/>
  <c r="V69" i="1"/>
  <c r="U69" i="1"/>
  <c r="AE69" i="1" s="1"/>
  <c r="AC13" i="1"/>
  <c r="AB13" i="1"/>
  <c r="AA13" i="1"/>
  <c r="Z13" i="1"/>
  <c r="Y13" i="1"/>
  <c r="X13" i="1"/>
  <c r="W13" i="1"/>
  <c r="V13" i="1"/>
  <c r="U13" i="1"/>
  <c r="AC57" i="1"/>
  <c r="AB57" i="1"/>
  <c r="AA57" i="1"/>
  <c r="Z57" i="1"/>
  <c r="Y57" i="1"/>
  <c r="X57" i="1"/>
  <c r="W57" i="1"/>
  <c r="V57" i="1"/>
  <c r="U57" i="1"/>
  <c r="AC8" i="1"/>
  <c r="AB8" i="1"/>
  <c r="AA8" i="1"/>
  <c r="Z8" i="1"/>
  <c r="Y8" i="1"/>
  <c r="X8" i="1"/>
  <c r="W8" i="1"/>
  <c r="V8" i="1"/>
  <c r="U8" i="1"/>
  <c r="AC40" i="1"/>
  <c r="AB40" i="1"/>
  <c r="AA40" i="1"/>
  <c r="Z40" i="1"/>
  <c r="Y40" i="1"/>
  <c r="X40" i="1"/>
  <c r="W40" i="1"/>
  <c r="V40" i="1"/>
  <c r="U40" i="1"/>
  <c r="AC74" i="1"/>
  <c r="AB74" i="1"/>
  <c r="AA74" i="1"/>
  <c r="Z74" i="1"/>
  <c r="Y74" i="1"/>
  <c r="X74" i="1"/>
  <c r="W74" i="1"/>
  <c r="V74" i="1"/>
  <c r="U74" i="1"/>
  <c r="AC30" i="1"/>
  <c r="AB30" i="1"/>
  <c r="AA30" i="1"/>
  <c r="Z30" i="1"/>
  <c r="Y30" i="1"/>
  <c r="X30" i="1"/>
  <c r="W30" i="1"/>
  <c r="V30" i="1"/>
  <c r="U30" i="1"/>
  <c r="AC48" i="1"/>
  <c r="AB48" i="1"/>
  <c r="AA48" i="1"/>
  <c r="Z48" i="1"/>
  <c r="Y48" i="1"/>
  <c r="X48" i="1"/>
  <c r="W48" i="1"/>
  <c r="V48" i="1"/>
  <c r="U48" i="1"/>
  <c r="AC53" i="1"/>
  <c r="AB53" i="1"/>
  <c r="AA53" i="1"/>
  <c r="Z53" i="1"/>
  <c r="Y53" i="1"/>
  <c r="X53" i="1"/>
  <c r="W53" i="1"/>
  <c r="V53" i="1"/>
  <c r="U53" i="1"/>
  <c r="AC54" i="1"/>
  <c r="AB54" i="1"/>
  <c r="AA54" i="1"/>
  <c r="Z54" i="1"/>
  <c r="Y54" i="1"/>
  <c r="X54" i="1"/>
  <c r="W54" i="1"/>
  <c r="V54" i="1"/>
  <c r="U54" i="1"/>
  <c r="AC41" i="1"/>
  <c r="AB41" i="1"/>
  <c r="AA41" i="1"/>
  <c r="Z41" i="1"/>
  <c r="Y41" i="1"/>
  <c r="X41" i="1"/>
  <c r="W41" i="1"/>
  <c r="V41" i="1"/>
  <c r="U41" i="1"/>
  <c r="AC44" i="1"/>
  <c r="AB44" i="1"/>
  <c r="AA44" i="1"/>
  <c r="Z44" i="1"/>
  <c r="Y44" i="1"/>
  <c r="X44" i="1"/>
  <c r="W44" i="1"/>
  <c r="V44" i="1"/>
  <c r="U44" i="1"/>
  <c r="AC38" i="1"/>
  <c r="AB38" i="1"/>
  <c r="AA38" i="1"/>
  <c r="Z38" i="1"/>
  <c r="Y38" i="1"/>
  <c r="X38" i="1"/>
  <c r="W38" i="1"/>
  <c r="V38" i="1"/>
  <c r="U38" i="1"/>
  <c r="AC16" i="1"/>
  <c r="AB16" i="1"/>
  <c r="AA16" i="1"/>
  <c r="Z16" i="1"/>
  <c r="Y16" i="1"/>
  <c r="X16" i="1"/>
  <c r="W16" i="1"/>
  <c r="V16" i="1"/>
  <c r="U16" i="1"/>
  <c r="AC58" i="1"/>
  <c r="AB58" i="1"/>
  <c r="AA58" i="1"/>
  <c r="Z58" i="1"/>
  <c r="Y58" i="1"/>
  <c r="X58" i="1"/>
  <c r="W58" i="1"/>
  <c r="V58" i="1"/>
  <c r="U58" i="1"/>
  <c r="AC18" i="1"/>
  <c r="AB18" i="1"/>
  <c r="AA18" i="1"/>
  <c r="Z18" i="1"/>
  <c r="Y18" i="1"/>
  <c r="X18" i="1"/>
  <c r="W18" i="1"/>
  <c r="V18" i="1"/>
  <c r="U18" i="1"/>
  <c r="AC31" i="1"/>
  <c r="AB31" i="1"/>
  <c r="AA31" i="1"/>
  <c r="Z31" i="1"/>
  <c r="Y31" i="1"/>
  <c r="X31" i="1"/>
  <c r="W31" i="1"/>
  <c r="V31" i="1"/>
  <c r="U31" i="1"/>
  <c r="AC28" i="1"/>
  <c r="AB28" i="1"/>
  <c r="AA28" i="1"/>
  <c r="Z28" i="1"/>
  <c r="Y28" i="1"/>
  <c r="X28" i="1"/>
  <c r="W28" i="1"/>
  <c r="V28" i="1"/>
  <c r="U28" i="1"/>
  <c r="AC17" i="1"/>
  <c r="AB17" i="1"/>
  <c r="AA17" i="1"/>
  <c r="Z17" i="1"/>
  <c r="Y17" i="1"/>
  <c r="X17" i="1"/>
  <c r="W17" i="1"/>
  <c r="V17" i="1"/>
  <c r="U17" i="1"/>
  <c r="AC64" i="1"/>
  <c r="AB64" i="1"/>
  <c r="AA64" i="1"/>
  <c r="Z64" i="1"/>
  <c r="Y64" i="1"/>
  <c r="X64" i="1"/>
  <c r="W64" i="1"/>
  <c r="V64" i="1"/>
  <c r="U64" i="1"/>
  <c r="AC73" i="1"/>
  <c r="AB73" i="1"/>
  <c r="AA73" i="1"/>
  <c r="Z73" i="1"/>
  <c r="Y73" i="1"/>
  <c r="X73" i="1"/>
  <c r="W73" i="1"/>
  <c r="V73" i="1"/>
  <c r="U73" i="1"/>
  <c r="AC56" i="1"/>
  <c r="AB56" i="1"/>
  <c r="AA56" i="1"/>
  <c r="Z56" i="1"/>
  <c r="Y56" i="1"/>
  <c r="X56" i="1"/>
  <c r="W56" i="1"/>
  <c r="V56" i="1"/>
  <c r="U56" i="1"/>
  <c r="AC21" i="1"/>
  <c r="AB21" i="1"/>
  <c r="AA21" i="1"/>
  <c r="Z21" i="1"/>
  <c r="Y21" i="1"/>
  <c r="X21" i="1"/>
  <c r="W21" i="1"/>
  <c r="V21" i="1"/>
  <c r="U21" i="1"/>
  <c r="AC15" i="1"/>
  <c r="AB15" i="1"/>
  <c r="AA15" i="1"/>
  <c r="Z15" i="1"/>
  <c r="Y15" i="1"/>
  <c r="X15" i="1"/>
  <c r="W15" i="1"/>
  <c r="V15" i="1"/>
  <c r="U15" i="1"/>
  <c r="AE7" i="1"/>
  <c r="J51" i="3"/>
  <c r="J50" i="3"/>
  <c r="J48" i="3"/>
  <c r="J49" i="3"/>
  <c r="J47" i="3"/>
  <c r="J17" i="3"/>
  <c r="J61" i="3"/>
  <c r="J60" i="3"/>
  <c r="J59" i="3"/>
  <c r="J58" i="3"/>
  <c r="J57" i="3"/>
  <c r="J56" i="3"/>
  <c r="J55" i="3"/>
  <c r="J54" i="3"/>
  <c r="J53" i="3"/>
  <c r="J52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6" i="3"/>
  <c r="J14" i="3"/>
  <c r="J15" i="3"/>
  <c r="J13" i="3"/>
  <c r="J12" i="3"/>
  <c r="J11" i="3"/>
  <c r="J10" i="3"/>
  <c r="J9" i="3"/>
  <c r="J8" i="3"/>
  <c r="J7" i="3"/>
  <c r="J6" i="3"/>
  <c r="J5" i="3"/>
  <c r="J4" i="3"/>
  <c r="J3" i="3"/>
  <c r="J2" i="3"/>
  <c r="AF78" i="1"/>
  <c r="AE78" i="1"/>
  <c r="AF47" i="1"/>
  <c r="AE47" i="1"/>
  <c r="AE14" i="1"/>
  <c r="AE29" i="1"/>
  <c r="AF35" i="1"/>
  <c r="AE6" i="1"/>
  <c r="AE74" i="1"/>
  <c r="AE61" i="1"/>
  <c r="AE73" i="1"/>
  <c r="AE62" i="1"/>
  <c r="AE9" i="1"/>
  <c r="AF75" i="1"/>
  <c r="AE75" i="1"/>
  <c r="AE52" i="1"/>
  <c r="AE42" i="1"/>
  <c r="AE20" i="1" l="1"/>
  <c r="AF22" i="1"/>
  <c r="AH77" i="1"/>
  <c r="AF74" i="1"/>
  <c r="AE13" i="1"/>
  <c r="AE56" i="1"/>
  <c r="AE16" i="1"/>
  <c r="AE35" i="1"/>
  <c r="AE51" i="1"/>
  <c r="AG68" i="1"/>
  <c r="AG11" i="1"/>
  <c r="AH46" i="1"/>
  <c r="AG7" i="1"/>
  <c r="AG37" i="1"/>
  <c r="AH60" i="1"/>
  <c r="AH52" i="1"/>
  <c r="AF26" i="1"/>
  <c r="AK20" i="1"/>
  <c r="AE32" i="1"/>
  <c r="AI55" i="1"/>
  <c r="AK35" i="1"/>
  <c r="AE43" i="1"/>
  <c r="AF61" i="1"/>
  <c r="AE24" i="1"/>
  <c r="AH29" i="1"/>
  <c r="AF34" i="1"/>
  <c r="AG63" i="1"/>
  <c r="AI65" i="1"/>
  <c r="AF11" i="1"/>
  <c r="AF50" i="1"/>
  <c r="AF60" i="1"/>
  <c r="AF12" i="1"/>
  <c r="AF63" i="1"/>
  <c r="AF65" i="1"/>
  <c r="AE23" i="1"/>
  <c r="AE65" i="1"/>
  <c r="AF20" i="1"/>
  <c r="AE63" i="1"/>
  <c r="AF49" i="1"/>
  <c r="AG25" i="1"/>
  <c r="AJ27" i="1"/>
  <c r="AE31" i="1"/>
  <c r="AE38" i="1"/>
  <c r="AE40" i="1"/>
  <c r="AE50" i="1"/>
  <c r="AF25" i="1"/>
  <c r="AE11" i="1"/>
  <c r="AE12" i="1"/>
  <c r="AI46" i="1"/>
  <c r="AJ41" i="1"/>
  <c r="AF54" i="1"/>
  <c r="AG48" i="1"/>
  <c r="AF13" i="1"/>
  <c r="AJ38" i="1"/>
  <c r="AG44" i="1"/>
  <c r="AK54" i="1"/>
  <c r="AK53" i="1"/>
  <c r="AG74" i="1"/>
  <c r="AF40" i="1"/>
  <c r="AF8" i="1"/>
  <c r="AI57" i="1"/>
  <c r="AG13" i="1"/>
  <c r="AF31" i="1"/>
  <c r="AF56" i="1"/>
  <c r="AF28" i="1"/>
  <c r="AF16" i="1"/>
  <c r="AE54" i="1"/>
  <c r="AE60" i="1"/>
  <c r="AK14" i="1"/>
  <c r="AE25" i="1"/>
  <c r="AG12" i="1"/>
  <c r="AG35" i="1"/>
  <c r="AE53" i="1"/>
  <c r="AK60" i="1"/>
  <c r="AE57" i="1"/>
  <c r="AH34" i="1"/>
  <c r="AE68" i="1"/>
  <c r="AG43" i="1"/>
  <c r="AI22" i="1"/>
  <c r="AK45" i="1"/>
  <c r="AG45" i="1"/>
  <c r="AF37" i="1"/>
  <c r="AH37" i="1"/>
  <c r="AG39" i="1"/>
  <c r="AE28" i="1"/>
  <c r="AF14" i="1"/>
  <c r="AK7" i="1"/>
  <c r="AI28" i="1"/>
  <c r="AH28" i="1"/>
  <c r="AK28" i="1"/>
  <c r="AG28" i="1"/>
  <c r="AJ28" i="1"/>
  <c r="AK18" i="1"/>
  <c r="AE18" i="1"/>
  <c r="AJ18" i="1"/>
  <c r="AH18" i="1"/>
  <c r="AI18" i="1"/>
  <c r="AF18" i="1"/>
  <c r="AG18" i="1"/>
  <c r="AI44" i="1"/>
  <c r="AF44" i="1"/>
  <c r="AK44" i="1"/>
  <c r="AH44" i="1"/>
  <c r="AJ44" i="1"/>
  <c r="AE44" i="1"/>
  <c r="AK21" i="1"/>
  <c r="AJ21" i="1"/>
  <c r="AI21" i="1"/>
  <c r="AH21" i="1"/>
  <c r="AG21" i="1"/>
  <c r="AF21" i="1"/>
  <c r="AE21" i="1"/>
  <c r="AJ56" i="1"/>
  <c r="AG56" i="1"/>
  <c r="AI56" i="1"/>
  <c r="AH56" i="1"/>
  <c r="AK56" i="1"/>
  <c r="AJ31" i="1"/>
  <c r="AI31" i="1"/>
  <c r="AH31" i="1"/>
  <c r="AK31" i="1"/>
  <c r="AG31" i="1"/>
  <c r="AK58" i="1"/>
  <c r="AH58" i="1"/>
  <c r="AJ58" i="1"/>
  <c r="AI58" i="1"/>
  <c r="AG58" i="1"/>
  <c r="AE58" i="1"/>
  <c r="AF58" i="1"/>
  <c r="AJ16" i="1"/>
  <c r="AI16" i="1"/>
  <c r="AH16" i="1"/>
  <c r="AG16" i="1"/>
  <c r="AI64" i="1"/>
  <c r="AH64" i="1"/>
  <c r="AG64" i="1"/>
  <c r="AK64" i="1"/>
  <c r="AE64" i="1"/>
  <c r="AF64" i="1"/>
  <c r="AI41" i="1"/>
  <c r="AK41" i="1"/>
  <c r="AH41" i="1"/>
  <c r="AF41" i="1"/>
  <c r="AE41" i="1"/>
  <c r="AJ54" i="1"/>
  <c r="AI54" i="1"/>
  <c r="AH54" i="1"/>
  <c r="AG54" i="1"/>
  <c r="AG41" i="1"/>
  <c r="AK15" i="1"/>
  <c r="AJ15" i="1"/>
  <c r="AI15" i="1"/>
  <c r="AH15" i="1"/>
  <c r="AG15" i="1"/>
  <c r="AF15" i="1"/>
  <c r="AE15" i="1"/>
  <c r="AK73" i="1"/>
  <c r="AJ73" i="1"/>
  <c r="AF73" i="1"/>
  <c r="AI73" i="1"/>
  <c r="AH73" i="1"/>
  <c r="AF17" i="1"/>
  <c r="AK17" i="1"/>
  <c r="AJ17" i="1"/>
  <c r="AH17" i="1"/>
  <c r="AI17" i="1"/>
  <c r="AG17" i="1"/>
  <c r="AE17" i="1"/>
  <c r="AI38" i="1"/>
  <c r="AK38" i="1"/>
  <c r="AH38" i="1"/>
  <c r="AG38" i="1"/>
  <c r="AF38" i="1"/>
  <c r="AG73" i="1"/>
  <c r="AK16" i="1"/>
  <c r="AJ64" i="1"/>
  <c r="AI30" i="1"/>
  <c r="AK30" i="1"/>
  <c r="AH30" i="1"/>
  <c r="AK40" i="1"/>
  <c r="AJ40" i="1"/>
  <c r="AI40" i="1"/>
  <c r="AI27" i="1"/>
  <c r="AE27" i="1"/>
  <c r="AK27" i="1"/>
  <c r="AK46" i="1"/>
  <c r="AJ46" i="1"/>
  <c r="AJ33" i="1"/>
  <c r="AF33" i="1"/>
  <c r="AI33" i="1"/>
  <c r="AH33" i="1"/>
  <c r="AH47" i="1"/>
  <c r="AG47" i="1"/>
  <c r="AK47" i="1"/>
  <c r="AJ47" i="1"/>
  <c r="AJ23" i="1"/>
  <c r="AH23" i="1"/>
  <c r="AI23" i="1"/>
  <c r="AI19" i="1"/>
  <c r="AH19" i="1"/>
  <c r="AG19" i="1"/>
  <c r="AK19" i="1"/>
  <c r="AK42" i="1"/>
  <c r="AH42" i="1"/>
  <c r="AJ42" i="1"/>
  <c r="AI42" i="1"/>
  <c r="AK62" i="1"/>
  <c r="AJ62" i="1"/>
  <c r="AK61" i="1"/>
  <c r="AJ61" i="1"/>
  <c r="AH61" i="1"/>
  <c r="AI25" i="1"/>
  <c r="AK25" i="1"/>
  <c r="AH25" i="1"/>
  <c r="AK36" i="1"/>
  <c r="AJ36" i="1"/>
  <c r="AG36" i="1"/>
  <c r="AI36" i="1"/>
  <c r="AH36" i="1"/>
  <c r="AH65" i="1"/>
  <c r="AK65" i="1"/>
  <c r="AJ65" i="1"/>
  <c r="AG27" i="1"/>
  <c r="AK48" i="1"/>
  <c r="AJ48" i="1"/>
  <c r="AI48" i="1"/>
  <c r="AH48" i="1"/>
  <c r="AK8" i="1"/>
  <c r="AJ8" i="1"/>
  <c r="AH8" i="1"/>
  <c r="AK69" i="1"/>
  <c r="AH69" i="1"/>
  <c r="AF69" i="1"/>
  <c r="AJ69" i="1"/>
  <c r="AI69" i="1"/>
  <c r="AI59" i="1"/>
  <c r="AH59" i="1"/>
  <c r="AK59" i="1"/>
  <c r="AJ50" i="1"/>
  <c r="AI50" i="1"/>
  <c r="AH50" i="1"/>
  <c r="AI37" i="1"/>
  <c r="AK37" i="1"/>
  <c r="AK52" i="1"/>
  <c r="AJ52" i="1"/>
  <c r="AI52" i="1"/>
  <c r="AI9" i="1"/>
  <c r="AK9" i="1"/>
  <c r="AH9" i="1"/>
  <c r="AJ51" i="1"/>
  <c r="AI51" i="1"/>
  <c r="AH51" i="1"/>
  <c r="AK12" i="1"/>
  <c r="AH12" i="1"/>
  <c r="AJ12" i="1"/>
  <c r="AI12" i="1"/>
  <c r="AK77" i="1"/>
  <c r="AJ77" i="1"/>
  <c r="AI32" i="1"/>
  <c r="AF32" i="1"/>
  <c r="AH32" i="1"/>
  <c r="AK32" i="1"/>
  <c r="AG5" i="1"/>
  <c r="AK5" i="1"/>
  <c r="AJ5" i="1"/>
  <c r="AH5" i="1"/>
  <c r="AJ78" i="1"/>
  <c r="AI78" i="1"/>
  <c r="AG78" i="1"/>
  <c r="AI24" i="1"/>
  <c r="AH24" i="1"/>
  <c r="AG24" i="1"/>
  <c r="AF24" i="1"/>
  <c r="AK24" i="1"/>
  <c r="AK34" i="1"/>
  <c r="AJ34" i="1"/>
  <c r="AI34" i="1"/>
  <c r="AK10" i="1"/>
  <c r="AJ10" i="1"/>
  <c r="AH10" i="1"/>
  <c r="AI10" i="1"/>
  <c r="AK63" i="1"/>
  <c r="AJ63" i="1"/>
  <c r="AJ14" i="1"/>
  <c r="AI14" i="1"/>
  <c r="AK6" i="1"/>
  <c r="AJ6" i="1"/>
  <c r="AH6" i="1"/>
  <c r="AI6" i="1"/>
  <c r="AF52" i="1"/>
  <c r="AG34" i="1"/>
  <c r="AE46" i="1"/>
  <c r="AG50" i="1"/>
  <c r="AG61" i="1"/>
  <c r="AF10" i="1"/>
  <c r="AG8" i="1"/>
  <c r="AF51" i="1"/>
  <c r="AF53" i="1"/>
  <c r="AG14" i="1"/>
  <c r="AE19" i="1"/>
  <c r="AH78" i="1"/>
  <c r="AH63" i="1"/>
  <c r="AI5" i="1"/>
  <c r="AJ26" i="1"/>
  <c r="AI62" i="1"/>
  <c r="AJ32" i="1"/>
  <c r="AI8" i="1"/>
  <c r="AK33" i="1"/>
  <c r="AF42" i="1"/>
  <c r="AG52" i="1"/>
  <c r="AE48" i="1"/>
  <c r="AF9" i="1"/>
  <c r="AG57" i="1"/>
  <c r="AE45" i="1"/>
  <c r="AF62" i="1"/>
  <c r="AF46" i="1"/>
  <c r="AG65" i="1"/>
  <c r="AF6" i="1"/>
  <c r="AG10" i="1"/>
  <c r="AF30" i="1"/>
  <c r="AG60" i="1"/>
  <c r="AF23" i="1"/>
  <c r="AG29" i="1"/>
  <c r="AG51" i="1"/>
  <c r="AE33" i="1"/>
  <c r="AE5" i="1"/>
  <c r="AG53" i="1"/>
  <c r="AE36" i="1"/>
  <c r="AF19" i="1"/>
  <c r="AH27" i="1"/>
  <c r="AJ9" i="1"/>
  <c r="AJ19" i="1"/>
  <c r="AI63" i="1"/>
  <c r="AJ37" i="1"/>
  <c r="AK51" i="1"/>
  <c r="AI47" i="1"/>
  <c r="AJ24" i="1"/>
  <c r="AJ25" i="1"/>
  <c r="AJ53" i="1"/>
  <c r="AI53" i="1"/>
  <c r="AH53" i="1"/>
  <c r="AH74" i="1"/>
  <c r="AK74" i="1"/>
  <c r="AJ74" i="1"/>
  <c r="AH57" i="1"/>
  <c r="AK57" i="1"/>
  <c r="AJ57" i="1"/>
  <c r="AI13" i="1"/>
  <c r="AH13" i="1"/>
  <c r="AK13" i="1"/>
  <c r="AK68" i="1"/>
  <c r="AJ68" i="1"/>
  <c r="AI68" i="1"/>
  <c r="AH68" i="1"/>
  <c r="AJ11" i="1"/>
  <c r="AH11" i="1"/>
  <c r="AI11" i="1"/>
  <c r="AK75" i="1"/>
  <c r="AJ75" i="1"/>
  <c r="AH75" i="1"/>
  <c r="AI75" i="1"/>
  <c r="AH7" i="1"/>
  <c r="AI7" i="1"/>
  <c r="AF7" i="1"/>
  <c r="AJ7" i="1"/>
  <c r="AI76" i="1"/>
  <c r="AH76" i="1"/>
  <c r="AK76" i="1"/>
  <c r="AJ60" i="1"/>
  <c r="AI60" i="1"/>
  <c r="AI26" i="1"/>
  <c r="AE26" i="1"/>
  <c r="AK26" i="1"/>
  <c r="AH26" i="1"/>
  <c r="AH49" i="1"/>
  <c r="AE49" i="1"/>
  <c r="AK49" i="1"/>
  <c r="AJ49" i="1"/>
  <c r="AJ20" i="1"/>
  <c r="AG20" i="1"/>
  <c r="AI20" i="1"/>
  <c r="AH20" i="1"/>
  <c r="AH55" i="1"/>
  <c r="AF55" i="1"/>
  <c r="AK55" i="1"/>
  <c r="AE55" i="1"/>
  <c r="AJ55" i="1"/>
  <c r="AJ35" i="1"/>
  <c r="AI35" i="1"/>
  <c r="AH35" i="1"/>
  <c r="AJ43" i="1"/>
  <c r="AI43" i="1"/>
  <c r="AH43" i="1"/>
  <c r="AK22" i="1"/>
  <c r="AH22" i="1"/>
  <c r="AJ22" i="1"/>
  <c r="AK29" i="1"/>
  <c r="AJ29" i="1"/>
  <c r="AK39" i="1"/>
  <c r="AJ39" i="1"/>
  <c r="AH39" i="1"/>
  <c r="AI39" i="1"/>
  <c r="AJ45" i="1"/>
  <c r="AI45" i="1"/>
  <c r="AH45" i="1"/>
  <c r="AG75" i="1"/>
  <c r="AF57" i="1"/>
  <c r="AG77" i="1"/>
  <c r="AF68" i="1"/>
  <c r="AE22" i="1"/>
  <c r="AG59" i="1"/>
  <c r="AE30" i="1"/>
  <c r="AG76" i="1"/>
  <c r="AF29" i="1"/>
  <c r="AG40" i="1"/>
  <c r="AG49" i="1"/>
  <c r="AG32" i="1"/>
  <c r="AG55" i="1"/>
  <c r="AH62" i="1"/>
  <c r="AH40" i="1"/>
  <c r="AI29" i="1"/>
  <c r="AJ13" i="1"/>
  <c r="AI77" i="1"/>
  <c r="AG42" i="1"/>
  <c r="AF48" i="1"/>
  <c r="AG9" i="1"/>
  <c r="AE77" i="1"/>
  <c r="AF45" i="1"/>
  <c r="AG62" i="1"/>
  <c r="AE34" i="1"/>
  <c r="AF39" i="1"/>
  <c r="AG46" i="1"/>
  <c r="AF43" i="1"/>
  <c r="AE37" i="1"/>
  <c r="AG6" i="1"/>
  <c r="AG22" i="1"/>
  <c r="AE59" i="1"/>
  <c r="AG30" i="1"/>
  <c r="AE76" i="1"/>
  <c r="AG23" i="1"/>
  <c r="AE8" i="1"/>
  <c r="AG33" i="1"/>
  <c r="AG26" i="1"/>
  <c r="AF5" i="1"/>
  <c r="AF36" i="1"/>
  <c r="AG69" i="1"/>
  <c r="AH14" i="1"/>
  <c r="AK11" i="1"/>
  <c r="AJ30" i="1"/>
  <c r="AK43" i="1"/>
  <c r="AI61" i="1"/>
  <c r="AJ59" i="1"/>
  <c r="AK50" i="1"/>
  <c r="AI49" i="1"/>
  <c r="AK23" i="1"/>
  <c r="AI74" i="1"/>
  <c r="AJ76" i="1"/>
  <c r="AK78" i="1"/>
</calcChain>
</file>

<file path=xl/sharedStrings.xml><?xml version="1.0" encoding="utf-8"?>
<sst xmlns="http://schemas.openxmlformats.org/spreadsheetml/2006/main" count="1478" uniqueCount="381">
  <si>
    <t>USSA #</t>
  </si>
  <si>
    <t>Club</t>
  </si>
  <si>
    <t>KMS</t>
  </si>
  <si>
    <t>OKE</t>
  </si>
  <si>
    <t>S6</t>
  </si>
  <si>
    <t>QUE</t>
  </si>
  <si>
    <t>MIDD</t>
  </si>
  <si>
    <t>Run 1</t>
  </si>
  <si>
    <t>Run 2</t>
  </si>
  <si>
    <t>Combined Place</t>
  </si>
  <si>
    <t>-</t>
  </si>
  <si>
    <t xml:space="preserve"> Combined</t>
  </si>
  <si>
    <t>Best 1</t>
  </si>
  <si>
    <t>Best 2</t>
  </si>
  <si>
    <t>Best 3</t>
  </si>
  <si>
    <t>Best 4</t>
  </si>
  <si>
    <t>Rank</t>
  </si>
  <si>
    <t>Combined</t>
  </si>
  <si>
    <t>Best 5</t>
  </si>
  <si>
    <t>Best 6</t>
  </si>
  <si>
    <t>Best 7</t>
  </si>
  <si>
    <t>Best 8</t>
  </si>
  <si>
    <t>Best 9</t>
  </si>
  <si>
    <t>Sum 2</t>
  </si>
  <si>
    <t>Sum 3</t>
  </si>
  <si>
    <t>Sum 4</t>
  </si>
  <si>
    <t>PICO</t>
  </si>
  <si>
    <t>DNS</t>
  </si>
  <si>
    <t>DNF</t>
  </si>
  <si>
    <t>DSQ</t>
  </si>
  <si>
    <t>Sum 5</t>
  </si>
  <si>
    <t>Sum 6</t>
  </si>
  <si>
    <t>Sum 7</t>
  </si>
  <si>
    <t>Sum 8</t>
  </si>
  <si>
    <t>YOB</t>
  </si>
  <si>
    <t>Last Name</t>
  </si>
  <si>
    <t>First Name</t>
  </si>
  <si>
    <t>Roy</t>
  </si>
  <si>
    <t>McKenna</t>
  </si>
  <si>
    <t>Bragg</t>
  </si>
  <si>
    <t>Kelleher</t>
  </si>
  <si>
    <t>Wood</t>
  </si>
  <si>
    <t>Wexler</t>
  </si>
  <si>
    <t>Brady</t>
  </si>
  <si>
    <t>Taylor</t>
  </si>
  <si>
    <t>Run 1 Place</t>
  </si>
  <si>
    <t>Run 2 Place</t>
  </si>
  <si>
    <t>Last</t>
  </si>
  <si>
    <t>First</t>
  </si>
  <si>
    <t>Bib</t>
  </si>
  <si>
    <t>Name</t>
  </si>
  <si>
    <t>Time</t>
  </si>
  <si>
    <t>Bergendahl</t>
  </si>
  <si>
    <t>Nelson</t>
  </si>
  <si>
    <t>Spenlinhauer</t>
  </si>
  <si>
    <t>Goodrich</t>
  </si>
  <si>
    <t>OKEMO</t>
  </si>
  <si>
    <t>KSC</t>
  </si>
  <si>
    <t>OMS</t>
  </si>
  <si>
    <t>OMARA</t>
  </si>
  <si>
    <t xml:space="preserve">PICO </t>
  </si>
  <si>
    <t>SS6 SL (1-15-18)</t>
  </si>
  <si>
    <t>Okemo SG (1-29-18)</t>
  </si>
  <si>
    <t>Middlebury GS (2-4-18)</t>
  </si>
  <si>
    <t>Thomson</t>
  </si>
  <si>
    <t>Ryan</t>
  </si>
  <si>
    <t>Preisler</t>
  </si>
  <si>
    <t>Oscar</t>
  </si>
  <si>
    <t>Rosenberg</t>
  </si>
  <si>
    <t>Joshua</t>
  </si>
  <si>
    <t>John</t>
  </si>
  <si>
    <t>Seelert</t>
  </si>
  <si>
    <t>Ian</t>
  </si>
  <si>
    <t>Amato</t>
  </si>
  <si>
    <t>Christopher</t>
  </si>
  <si>
    <t>Zachary</t>
  </si>
  <si>
    <t>Schain</t>
  </si>
  <si>
    <t>Gaven</t>
  </si>
  <si>
    <t>Haisman</t>
  </si>
  <si>
    <t>Morgan</t>
  </si>
  <si>
    <t>Beardsley</t>
  </si>
  <si>
    <t>Jaedon</t>
  </si>
  <si>
    <t>Hartford</t>
  </si>
  <si>
    <t>Henry</t>
  </si>
  <si>
    <t>Michael</t>
  </si>
  <si>
    <t>Firstbrook</t>
  </si>
  <si>
    <t>Cole</t>
  </si>
  <si>
    <t>Muller</t>
  </si>
  <si>
    <t>Brice</t>
  </si>
  <si>
    <t>Dawkins</t>
  </si>
  <si>
    <t>Gabriel</t>
  </si>
  <si>
    <t>Ward</t>
  </si>
  <si>
    <t>Luke</t>
  </si>
  <si>
    <t xml:space="preserve">Visco </t>
  </si>
  <si>
    <t>Peter</t>
  </si>
  <si>
    <t>Ben</t>
  </si>
  <si>
    <t xml:space="preserve">Poodiack </t>
  </si>
  <si>
    <t>Owen</t>
  </si>
  <si>
    <t>Gentner</t>
  </si>
  <si>
    <t>Griffin</t>
  </si>
  <si>
    <t>McClements</t>
  </si>
  <si>
    <t>Grayson</t>
  </si>
  <si>
    <t>Tavolato</t>
  </si>
  <si>
    <t>Charles</t>
  </si>
  <si>
    <t>William</t>
  </si>
  <si>
    <t>Caruso</t>
  </si>
  <si>
    <t>Vandevanter</t>
  </si>
  <si>
    <t>Carretero</t>
  </si>
  <si>
    <t>Christian</t>
  </si>
  <si>
    <t>Erlandsen</t>
  </si>
  <si>
    <t>Anders K</t>
  </si>
  <si>
    <t>Bode</t>
  </si>
  <si>
    <t>Flaherty</t>
  </si>
  <si>
    <t>Joseph</t>
  </si>
  <si>
    <t>Marschke</t>
  </si>
  <si>
    <t>Rhys</t>
  </si>
  <si>
    <t>Rosi</t>
  </si>
  <si>
    <t>Eli</t>
  </si>
  <si>
    <t>Thomas</t>
  </si>
  <si>
    <t>Ashton</t>
  </si>
  <si>
    <t>Carson</t>
  </si>
  <si>
    <t>Magnus</t>
  </si>
  <si>
    <t>Carter</t>
  </si>
  <si>
    <t>Lee</t>
  </si>
  <si>
    <t>Sterling</t>
  </si>
  <si>
    <t>Connor</t>
  </si>
  <si>
    <t>Villavicencio</t>
  </si>
  <si>
    <t>Nicolas</t>
  </si>
  <si>
    <t>Hambsch</t>
  </si>
  <si>
    <t>Max</t>
  </si>
  <si>
    <t>Labanowski</t>
  </si>
  <si>
    <t>Jake</t>
  </si>
  <si>
    <t>Johnsen</t>
  </si>
  <si>
    <t>Benjamin</t>
  </si>
  <si>
    <t>De Simone</t>
  </si>
  <si>
    <t>Lorenzo</t>
  </si>
  <si>
    <t>Le rouzic</t>
  </si>
  <si>
    <t>Alexander</t>
  </si>
  <si>
    <t>Charlie</t>
  </si>
  <si>
    <t>Kaganovsky</t>
  </si>
  <si>
    <t>Logan</t>
  </si>
  <si>
    <t>Jeffers</t>
  </si>
  <si>
    <t>Patrick</t>
  </si>
  <si>
    <t>Soutter</t>
  </si>
  <si>
    <t>Colby</t>
  </si>
  <si>
    <t>Brogden</t>
  </si>
  <si>
    <t>Freddie</t>
  </si>
  <si>
    <t>Cronin</t>
  </si>
  <si>
    <t>Lowell</t>
  </si>
  <si>
    <t>Tommy</t>
  </si>
  <si>
    <t>Austin</t>
  </si>
  <si>
    <t>Matthew</t>
  </si>
  <si>
    <t>Johnson</t>
  </si>
  <si>
    <t>Tyler</t>
  </si>
  <si>
    <t>Hanford</t>
  </si>
  <si>
    <t>Marra</t>
  </si>
  <si>
    <t>Dolzani</t>
  </si>
  <si>
    <t>Spencer</t>
  </si>
  <si>
    <t>Chase</t>
  </si>
  <si>
    <t>Beran</t>
  </si>
  <si>
    <t>Gras</t>
  </si>
  <si>
    <t>Bishop</t>
  </si>
  <si>
    <t>QASC</t>
  </si>
  <si>
    <t>QCSA</t>
  </si>
  <si>
    <t>2018 MVC Boys U14 Standings</t>
  </si>
  <si>
    <t>Start</t>
  </si>
  <si>
    <t>tie</t>
  </si>
  <si>
    <t>Poodiack</t>
  </si>
  <si>
    <t>Anders</t>
  </si>
  <si>
    <t>Mygland</t>
  </si>
  <si>
    <t>Bjorn</t>
  </si>
  <si>
    <t>Le Rouzic</t>
  </si>
  <si>
    <t>MVC U14 GS- Boys</t>
  </si>
  <si>
    <t>Middlebury</t>
  </si>
  <si>
    <t>Rank 1</t>
  </si>
  <si>
    <t xml:space="preserve">Run 2 </t>
  </si>
  <si>
    <t>Rank 2</t>
  </si>
  <si>
    <t>Amato Christopher</t>
  </si>
  <si>
    <t>E6445198</t>
  </si>
  <si>
    <t>Amato Michael</t>
  </si>
  <si>
    <t>E6556519</t>
  </si>
  <si>
    <t>Austin Matthew</t>
  </si>
  <si>
    <t>E6497539</t>
  </si>
  <si>
    <t>Beardsley Jaedon</t>
  </si>
  <si>
    <t>E6452013</t>
  </si>
  <si>
    <t>Beran Spencer</t>
  </si>
  <si>
    <t>E6547329</t>
  </si>
  <si>
    <t>Bergendahl Tyler</t>
  </si>
  <si>
    <t>E6579699</t>
  </si>
  <si>
    <t>Bishop Matthew</t>
  </si>
  <si>
    <t>E6330190</t>
  </si>
  <si>
    <t>Bragg Charlie</t>
  </si>
  <si>
    <t>E6612947</t>
  </si>
  <si>
    <t>Brogden Freddie</t>
  </si>
  <si>
    <t>X6429047</t>
  </si>
  <si>
    <t>Carretero Christian</t>
  </si>
  <si>
    <t>E6500892</t>
  </si>
  <si>
    <t>Carson Magnus</t>
  </si>
  <si>
    <t>E6471944</t>
  </si>
  <si>
    <t>Caruso Michael</t>
  </si>
  <si>
    <t>E6643290</t>
  </si>
  <si>
    <t>Cronin Luke</t>
  </si>
  <si>
    <t>E6738274</t>
  </si>
  <si>
    <t>Dawkins Gabriel</t>
  </si>
  <si>
    <t>E6471260</t>
  </si>
  <si>
    <t>De Simone Lorenzo</t>
  </si>
  <si>
    <t>E6754203</t>
  </si>
  <si>
    <t>Dolzani Spencer</t>
  </si>
  <si>
    <t>E6670956</t>
  </si>
  <si>
    <t>Erlandsen Anders</t>
  </si>
  <si>
    <t>E6830488</t>
  </si>
  <si>
    <t>Firstbrook Cole</t>
  </si>
  <si>
    <t>E6588064</t>
  </si>
  <si>
    <t>Flaherty Joseph</t>
  </si>
  <si>
    <t>E6466935</t>
  </si>
  <si>
    <t>Gentner Griffin</t>
  </si>
  <si>
    <t>E6446579</t>
  </si>
  <si>
    <t>Goodrich Carter</t>
  </si>
  <si>
    <t>E6670778</t>
  </si>
  <si>
    <t>Gras Tyler</t>
  </si>
  <si>
    <t>E6476623</t>
  </si>
  <si>
    <t>Haisman Morgan</t>
  </si>
  <si>
    <t>E6498219</t>
  </si>
  <si>
    <t>Hambsch Max</t>
  </si>
  <si>
    <t>E6522044</t>
  </si>
  <si>
    <t>Hanford Ben</t>
  </si>
  <si>
    <t>E6592135</t>
  </si>
  <si>
    <t>Hartford Henry</t>
  </si>
  <si>
    <t>E6461031</t>
  </si>
  <si>
    <t>Jeffers Patrick</t>
  </si>
  <si>
    <t>E6756857</t>
  </si>
  <si>
    <t>Johnsen Benjamin</t>
  </si>
  <si>
    <t>E6581233</t>
  </si>
  <si>
    <t>Johnson Peter</t>
  </si>
  <si>
    <t>E6447812</t>
  </si>
  <si>
    <t>Kaganovsky Logan</t>
  </si>
  <si>
    <t>E6757939</t>
  </si>
  <si>
    <t>Kelleher John</t>
  </si>
  <si>
    <t>E6390964</t>
  </si>
  <si>
    <t>Labanowski Jake</t>
  </si>
  <si>
    <t>E6578121</t>
  </si>
  <si>
    <t>Le Rouzic Thomas</t>
  </si>
  <si>
    <t>E6447780</t>
  </si>
  <si>
    <t>Lee Carter</t>
  </si>
  <si>
    <t>E6568979</t>
  </si>
  <si>
    <t>Lowell Tommy</t>
  </si>
  <si>
    <t>E6452398</t>
  </si>
  <si>
    <t>Marra William</t>
  </si>
  <si>
    <t>E6462415</t>
  </si>
  <si>
    <t>Marschke Rhys</t>
  </si>
  <si>
    <t>E6442221</t>
  </si>
  <si>
    <t>McClements Grayson</t>
  </si>
  <si>
    <t>E6580760</t>
  </si>
  <si>
    <t>McKenna Benjamin</t>
  </si>
  <si>
    <t>E6531548</t>
  </si>
  <si>
    <t>Muller Brice</t>
  </si>
  <si>
    <t>E6476944</t>
  </si>
  <si>
    <t>Mygland Bjorn</t>
  </si>
  <si>
    <t>E6503366</t>
  </si>
  <si>
    <t>Nelson Zachary</t>
  </si>
  <si>
    <t>E6394643</t>
  </si>
  <si>
    <t>Poodiack Chase</t>
  </si>
  <si>
    <t>E6644820</t>
  </si>
  <si>
    <t>Poodiack Owen</t>
  </si>
  <si>
    <t>E6643690</t>
  </si>
  <si>
    <t>Preisler Oscar</t>
  </si>
  <si>
    <t>X6314254</t>
  </si>
  <si>
    <t>Rosenberg Joshua</t>
  </si>
  <si>
    <t>E6446872</t>
  </si>
  <si>
    <t>Rosi Eli</t>
  </si>
  <si>
    <t>E6505632</t>
  </si>
  <si>
    <t>Roy Connor</t>
  </si>
  <si>
    <t>E6475009</t>
  </si>
  <si>
    <t>Schain Gaven</t>
  </si>
  <si>
    <t>E6429925</t>
  </si>
  <si>
    <t>Seelert Ian</t>
  </si>
  <si>
    <t>E6404012</t>
  </si>
  <si>
    <t>Soutter Colby</t>
  </si>
  <si>
    <t>E6592535</t>
  </si>
  <si>
    <t>Spenlinhauer Brady</t>
  </si>
  <si>
    <t>E6583741</t>
  </si>
  <si>
    <t>Sterling Connor</t>
  </si>
  <si>
    <t>E6562549</t>
  </si>
  <si>
    <t>Tavolato Charles</t>
  </si>
  <si>
    <t>E6670709</t>
  </si>
  <si>
    <t>Taylor William</t>
  </si>
  <si>
    <t>E6336685</t>
  </si>
  <si>
    <t>Thomas Ashton</t>
  </si>
  <si>
    <t>E6468925</t>
  </si>
  <si>
    <t>Thomson Ryan</t>
  </si>
  <si>
    <t>E6476590</t>
  </si>
  <si>
    <t>Vandevanter Cole</t>
  </si>
  <si>
    <t>E6656543</t>
  </si>
  <si>
    <t>Villavicencio Nicolas</t>
  </si>
  <si>
    <t>X6499024</t>
  </si>
  <si>
    <t>Visco Peter</t>
  </si>
  <si>
    <t>E6475029</t>
  </si>
  <si>
    <t>Ward Luke</t>
  </si>
  <si>
    <t>E6505746</t>
  </si>
  <si>
    <t>Wexler Alexander</t>
  </si>
  <si>
    <t>E6390211</t>
  </si>
  <si>
    <t>Wood Bode</t>
  </si>
  <si>
    <t>E6470086</t>
  </si>
  <si>
    <t>Pico SL (2-11-18)</t>
  </si>
  <si>
    <t>Killington GS (2-24-18)</t>
  </si>
  <si>
    <t>Preisler  Oscar</t>
  </si>
  <si>
    <t>U14</t>
  </si>
  <si>
    <t>Lowell  Tommy</t>
  </si>
  <si>
    <t>Rosenberg  Joshua</t>
  </si>
  <si>
    <t>Thomson  Ryan</t>
  </si>
  <si>
    <t>Amato  Christopher</t>
  </si>
  <si>
    <t>Schain  Gaven</t>
  </si>
  <si>
    <t>Flaherty  Joseph</t>
  </si>
  <si>
    <t>Marra  William</t>
  </si>
  <si>
    <t>Muller  Brice</t>
  </si>
  <si>
    <t>Amato  Michael</t>
  </si>
  <si>
    <t>Brogden  Freddie</t>
  </si>
  <si>
    <t>Beardsley  Jaedon</t>
  </si>
  <si>
    <t>Gras  Tyler</t>
  </si>
  <si>
    <t>Caruso  Michael</t>
  </si>
  <si>
    <t>Ward  Luke</t>
  </si>
  <si>
    <t>McClements  Grayson</t>
  </si>
  <si>
    <t>Spenlinhauer  Brady</t>
  </si>
  <si>
    <t xml:space="preserve">Dawkins  Gabriel </t>
  </si>
  <si>
    <t>Taylor  William</t>
  </si>
  <si>
    <t>Austin  Matthew</t>
  </si>
  <si>
    <t>Gentner  Griffin</t>
  </si>
  <si>
    <t xml:space="preserve">Bishop  Matthew </t>
  </si>
  <si>
    <t xml:space="preserve">Carretero  Christian </t>
  </si>
  <si>
    <t xml:space="preserve">McKenna  Ben </t>
  </si>
  <si>
    <t>Thomas  Ashton</t>
  </si>
  <si>
    <t>Poodiack   Owen</t>
  </si>
  <si>
    <t>Rosi  Eli</t>
  </si>
  <si>
    <t>Dolzani  Spencer</t>
  </si>
  <si>
    <t>Poodiack   Chase</t>
  </si>
  <si>
    <t>Wood  Bode</t>
  </si>
  <si>
    <t>Tavolato  Charles</t>
  </si>
  <si>
    <t>Firstbrook  Cole</t>
  </si>
  <si>
    <t>Erlandsen  Anders</t>
  </si>
  <si>
    <t>U16</t>
  </si>
  <si>
    <t>Goodrich  Carter</t>
  </si>
  <si>
    <t>Vandevanter  Cole</t>
  </si>
  <si>
    <t>Hanford  Ben</t>
  </si>
  <si>
    <t>Labanowski  Jake</t>
  </si>
  <si>
    <t>Sterling  Connor</t>
  </si>
  <si>
    <t>Roy  Connor</t>
  </si>
  <si>
    <t>De Simone  Lorenzo</t>
  </si>
  <si>
    <t>Villavicencio  Nicolas</t>
  </si>
  <si>
    <t>Hartford  Henry</t>
  </si>
  <si>
    <t>Bergendahl  Tyler</t>
  </si>
  <si>
    <t>Jeffers  Patrick</t>
  </si>
  <si>
    <t>Bragg  Charlie</t>
  </si>
  <si>
    <t>Carson  Magnus</t>
  </si>
  <si>
    <t>Coschigano  Carlo</t>
  </si>
  <si>
    <t>Cronin  Luke</t>
  </si>
  <si>
    <t>Haisman  Morgan</t>
  </si>
  <si>
    <t>Hambsch  Max</t>
  </si>
  <si>
    <t>Hartmann  Jack</t>
  </si>
  <si>
    <t>Johnsen  Benjamin</t>
  </si>
  <si>
    <t>Johnson  Peter</t>
  </si>
  <si>
    <t>Kaganovsky  Logan</t>
  </si>
  <si>
    <t>Kelleher  John</t>
  </si>
  <si>
    <t>Le rouzic  Thomas</t>
  </si>
  <si>
    <t>Lee  Carter</t>
  </si>
  <si>
    <t>Marschke  Rhys</t>
  </si>
  <si>
    <t>Mecane  Chris</t>
  </si>
  <si>
    <t>Nelson  Zachary</t>
  </si>
  <si>
    <t>Seelert  Ian</t>
  </si>
  <si>
    <t>Small  Jake</t>
  </si>
  <si>
    <t>Soutter  Colby</t>
  </si>
  <si>
    <t>Wexler  Alexander</t>
  </si>
  <si>
    <t>Coschigano</t>
  </si>
  <si>
    <t>Carlo</t>
  </si>
  <si>
    <t>Hartmann</t>
  </si>
  <si>
    <t>Jack</t>
  </si>
  <si>
    <t>Mecane</t>
  </si>
  <si>
    <t>Chris</t>
  </si>
  <si>
    <t>Small</t>
  </si>
  <si>
    <t>Visco</t>
  </si>
  <si>
    <t>Marko</t>
  </si>
  <si>
    <t>Svoren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</si>
</sst>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/>
    <xf numFmtId="2" fontId="0" fillId="3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47" fontId="0" fillId="0" borderId="2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8"/>
  <sheetViews>
    <sheetView tabSelected="1" workbookViewId="0">
      <selection activeCell="I11" sqref="I11"/>
    </sheetView>
  </sheetViews>
  <sheetFormatPr baseColWidth="10" defaultRowHeight="16" x14ac:dyDescent="0.2"/>
  <cols>
    <col min="1" max="1" width="6.6640625" style="4" customWidth="1"/>
    <col min="2" max="2" width="10.1640625" style="11" hidden="1" customWidth="1"/>
    <col min="3" max="3" width="18.1640625" bestFit="1" customWidth="1"/>
    <col min="4" max="4" width="10.1640625" style="7" bestFit="1" customWidth="1"/>
    <col min="5" max="5" width="8.1640625" style="67" customWidth="1"/>
    <col min="6" max="6" width="7.6640625" hidden="1" customWidth="1"/>
    <col min="7" max="9" width="10.1640625" style="27" customWidth="1"/>
    <col min="10" max="10" width="17.6640625" style="18" customWidth="1"/>
    <col min="11" max="13" width="10.1640625" style="22" customWidth="1"/>
    <col min="14" max="16" width="10.1640625" style="43" customWidth="1"/>
    <col min="17" max="19" width="10.1640625" style="54" customWidth="1"/>
    <col min="20" max="37" width="10.83203125" hidden="1" customWidth="1"/>
    <col min="38" max="43" width="10.83203125" customWidth="1"/>
  </cols>
  <sheetData>
    <row r="1" spans="1:43" ht="19" x14ac:dyDescent="0.25">
      <c r="A1" s="21" t="s">
        <v>164</v>
      </c>
      <c r="B1" s="13"/>
      <c r="D1" s="13"/>
    </row>
    <row r="2" spans="1:43" x14ac:dyDescent="0.2">
      <c r="B2" s="13"/>
      <c r="D2" s="13"/>
    </row>
    <row r="3" spans="1:43" x14ac:dyDescent="0.2">
      <c r="G3" s="96" t="s">
        <v>61</v>
      </c>
      <c r="H3" s="96"/>
      <c r="I3" s="96"/>
      <c r="J3" s="18" t="s">
        <v>62</v>
      </c>
      <c r="K3" s="96" t="s">
        <v>63</v>
      </c>
      <c r="L3" s="96"/>
      <c r="M3" s="96"/>
      <c r="N3" s="96" t="s">
        <v>303</v>
      </c>
      <c r="O3" s="96"/>
      <c r="P3" s="96"/>
      <c r="Q3" s="96" t="s">
        <v>304</v>
      </c>
      <c r="R3" s="96"/>
      <c r="S3" s="96"/>
      <c r="U3" t="s">
        <v>12</v>
      </c>
      <c r="V3" t="s">
        <v>13</v>
      </c>
      <c r="W3" t="s">
        <v>14</v>
      </c>
      <c r="X3" t="s">
        <v>15</v>
      </c>
      <c r="Y3" t="s">
        <v>18</v>
      </c>
      <c r="Z3" t="s">
        <v>19</v>
      </c>
      <c r="AA3" t="s">
        <v>20</v>
      </c>
      <c r="AB3" t="s">
        <v>21</v>
      </c>
      <c r="AC3" t="s">
        <v>22</v>
      </c>
      <c r="AE3" t="s">
        <v>23</v>
      </c>
      <c r="AF3" t="s">
        <v>24</v>
      </c>
      <c r="AG3" t="s">
        <v>25</v>
      </c>
      <c r="AH3" s="30" t="s">
        <v>30</v>
      </c>
      <c r="AI3" t="s">
        <v>31</v>
      </c>
      <c r="AJ3" t="s">
        <v>32</v>
      </c>
      <c r="AK3" t="s">
        <v>33</v>
      </c>
    </row>
    <row r="4" spans="1:43" x14ac:dyDescent="0.2">
      <c r="A4" s="5" t="s">
        <v>16</v>
      </c>
      <c r="B4" s="2" t="s">
        <v>0</v>
      </c>
      <c r="C4" s="3" t="s">
        <v>35</v>
      </c>
      <c r="D4" s="2" t="s">
        <v>36</v>
      </c>
      <c r="E4" s="68" t="s">
        <v>1</v>
      </c>
      <c r="F4" s="34" t="s">
        <v>34</v>
      </c>
      <c r="G4" s="92" t="s">
        <v>7</v>
      </c>
      <c r="H4" s="33" t="s">
        <v>8</v>
      </c>
      <c r="I4" s="34" t="s">
        <v>11</v>
      </c>
      <c r="J4" s="34" t="s">
        <v>7</v>
      </c>
      <c r="K4" s="92" t="s">
        <v>7</v>
      </c>
      <c r="L4" s="33" t="s">
        <v>8</v>
      </c>
      <c r="M4" s="34" t="s">
        <v>11</v>
      </c>
      <c r="N4" s="92" t="s">
        <v>7</v>
      </c>
      <c r="O4" s="33" t="s">
        <v>8</v>
      </c>
      <c r="P4" s="34" t="s">
        <v>11</v>
      </c>
      <c r="Q4" s="92" t="s">
        <v>7</v>
      </c>
      <c r="R4" s="33" t="s">
        <v>8</v>
      </c>
      <c r="S4" s="34" t="s">
        <v>11</v>
      </c>
      <c r="AH4" s="30"/>
    </row>
    <row r="5" spans="1:43" x14ac:dyDescent="0.2">
      <c r="A5" s="4">
        <v>1</v>
      </c>
      <c r="B5"/>
      <c r="C5" s="6" t="s">
        <v>64</v>
      </c>
      <c r="D5" s="6" t="s">
        <v>65</v>
      </c>
      <c r="E5" s="37" t="s">
        <v>56</v>
      </c>
      <c r="F5" s="35"/>
      <c r="G5" s="61">
        <v>1</v>
      </c>
      <c r="H5" s="9">
        <v>1</v>
      </c>
      <c r="I5" s="35">
        <v>1</v>
      </c>
      <c r="J5" s="35">
        <v>3</v>
      </c>
      <c r="K5" s="61">
        <v>6</v>
      </c>
      <c r="L5" s="9">
        <v>5</v>
      </c>
      <c r="M5" s="62">
        <v>5</v>
      </c>
      <c r="N5" s="90">
        <v>3</v>
      </c>
      <c r="O5" s="9">
        <v>3</v>
      </c>
      <c r="P5" s="35">
        <v>4</v>
      </c>
      <c r="Q5" s="61">
        <v>1</v>
      </c>
      <c r="R5" s="9">
        <v>1</v>
      </c>
      <c r="S5" s="35">
        <v>1</v>
      </c>
      <c r="T5" s="6"/>
      <c r="U5" s="6">
        <f t="shared" ref="U5:U36" si="0">SMALL(G5:S5,1)</f>
        <v>1</v>
      </c>
      <c r="V5" s="6">
        <f t="shared" ref="V5:V36" si="1">SMALL(G5:S5,2)</f>
        <v>1</v>
      </c>
      <c r="W5" s="6">
        <f t="shared" ref="W5:W36" si="2">SMALL(G5:S5,3)</f>
        <v>1</v>
      </c>
      <c r="X5" s="6">
        <f t="shared" ref="X5:X36" si="3">SMALL(G5:S5,4)</f>
        <v>1</v>
      </c>
      <c r="Y5" s="6">
        <f t="shared" ref="Y5:Y36" si="4">SMALL(G5:S5,5)</f>
        <v>1</v>
      </c>
      <c r="Z5" s="6">
        <f t="shared" ref="Z5:Z36" si="5">SMALL(G5:S5,6)</f>
        <v>1</v>
      </c>
      <c r="AA5" s="6">
        <f t="shared" ref="AA5:AA36" si="6">SMALL(G5:S5,7)</f>
        <v>3</v>
      </c>
      <c r="AB5" s="6">
        <f t="shared" ref="AB5:AB36" si="7">SMALL(G5:S5,8)</f>
        <v>3</v>
      </c>
      <c r="AC5" s="6">
        <f t="shared" ref="AC5:AC36" si="8">SMALL(G5:S5,9)</f>
        <v>3</v>
      </c>
      <c r="AD5" s="6"/>
      <c r="AE5" s="6">
        <f t="shared" ref="AE5:AE36" si="9">U5+V5</f>
        <v>2</v>
      </c>
      <c r="AF5" s="6">
        <f t="shared" ref="AF5:AF36" si="10">U5+V5+W5</f>
        <v>3</v>
      </c>
      <c r="AG5" s="6">
        <f t="shared" ref="AG5:AG36" si="11">U5+V5+W5+X5</f>
        <v>4</v>
      </c>
      <c r="AH5" s="31">
        <f t="shared" ref="AH5:AH36" si="12">U5+V5+W5+X5+Y5</f>
        <v>5</v>
      </c>
      <c r="AI5" s="6">
        <f t="shared" ref="AI5:AI36" si="13">U5+V5+W5+X5+Y5+Z5</f>
        <v>6</v>
      </c>
      <c r="AJ5" s="6">
        <f t="shared" ref="AJ5:AJ36" si="14">U5+V5+W5+X5+Y5+Z5+AA5</f>
        <v>9</v>
      </c>
      <c r="AK5" s="6">
        <f t="shared" ref="AK5:AK36" si="15">U5+V5+W5+X5+Y5+Z5+AA5+AB5</f>
        <v>12</v>
      </c>
    </row>
    <row r="6" spans="1:43" x14ac:dyDescent="0.2">
      <c r="A6" s="8">
        <v>2</v>
      </c>
      <c r="B6" s="6"/>
      <c r="C6" s="6" t="s">
        <v>66</v>
      </c>
      <c r="D6" s="6" t="s">
        <v>67</v>
      </c>
      <c r="E6" s="37" t="s">
        <v>2</v>
      </c>
      <c r="F6" s="35"/>
      <c r="G6" s="61">
        <v>4</v>
      </c>
      <c r="H6" s="9">
        <v>2</v>
      </c>
      <c r="I6" s="35">
        <v>2</v>
      </c>
      <c r="J6" s="35">
        <v>2</v>
      </c>
      <c r="K6" s="61">
        <v>1</v>
      </c>
      <c r="L6" s="9">
        <v>3</v>
      </c>
      <c r="M6" s="62">
        <v>1</v>
      </c>
      <c r="N6" s="90">
        <v>1</v>
      </c>
      <c r="O6" s="9">
        <v>1</v>
      </c>
      <c r="P6" s="35">
        <v>1</v>
      </c>
      <c r="Q6" s="61" t="s">
        <v>10</v>
      </c>
      <c r="R6" s="9">
        <v>2</v>
      </c>
      <c r="S6" s="95" t="s">
        <v>10</v>
      </c>
      <c r="T6" s="6"/>
      <c r="U6" s="6">
        <f t="shared" si="0"/>
        <v>1</v>
      </c>
      <c r="V6" s="6">
        <f t="shared" si="1"/>
        <v>1</v>
      </c>
      <c r="W6" s="6">
        <f t="shared" si="2"/>
        <v>1</v>
      </c>
      <c r="X6" s="6">
        <f t="shared" si="3"/>
        <v>1</v>
      </c>
      <c r="Y6" s="6">
        <f t="shared" si="4"/>
        <v>1</v>
      </c>
      <c r="Z6" s="6">
        <f t="shared" si="5"/>
        <v>2</v>
      </c>
      <c r="AA6" s="6">
        <f t="shared" si="6"/>
        <v>2</v>
      </c>
      <c r="AB6" s="6">
        <f t="shared" si="7"/>
        <v>2</v>
      </c>
      <c r="AC6" s="6">
        <f t="shared" si="8"/>
        <v>2</v>
      </c>
      <c r="AD6" s="6"/>
      <c r="AE6" s="6">
        <f t="shared" si="9"/>
        <v>2</v>
      </c>
      <c r="AF6" s="6">
        <f t="shared" si="10"/>
        <v>3</v>
      </c>
      <c r="AG6" s="6">
        <f t="shared" si="11"/>
        <v>4</v>
      </c>
      <c r="AH6" s="31">
        <f t="shared" si="12"/>
        <v>5</v>
      </c>
      <c r="AI6" s="6">
        <f t="shared" si="13"/>
        <v>7</v>
      </c>
      <c r="AJ6" s="6">
        <f t="shared" si="14"/>
        <v>9</v>
      </c>
      <c r="AK6" s="6">
        <f t="shared" si="15"/>
        <v>11</v>
      </c>
      <c r="AL6" s="6"/>
    </row>
    <row r="7" spans="1:43" x14ac:dyDescent="0.2">
      <c r="A7" s="4">
        <v>3</v>
      </c>
      <c r="B7" s="6"/>
      <c r="C7" t="s">
        <v>68</v>
      </c>
      <c r="D7" t="s">
        <v>69</v>
      </c>
      <c r="E7" s="67" t="s">
        <v>58</v>
      </c>
      <c r="F7" s="39"/>
      <c r="G7" s="61">
        <v>3</v>
      </c>
      <c r="H7" s="9">
        <v>3</v>
      </c>
      <c r="I7" s="35">
        <v>3</v>
      </c>
      <c r="J7" s="35">
        <v>1</v>
      </c>
      <c r="K7" s="61">
        <v>2</v>
      </c>
      <c r="L7" s="9">
        <v>1</v>
      </c>
      <c r="M7" s="62">
        <v>2</v>
      </c>
      <c r="N7" s="90">
        <v>2</v>
      </c>
      <c r="O7" s="9">
        <v>4</v>
      </c>
      <c r="P7" s="35">
        <v>3</v>
      </c>
      <c r="Q7" s="61">
        <v>3</v>
      </c>
      <c r="R7" s="9">
        <v>4</v>
      </c>
      <c r="S7" s="35">
        <v>3</v>
      </c>
      <c r="T7" s="6"/>
      <c r="U7" s="6">
        <f t="shared" si="0"/>
        <v>1</v>
      </c>
      <c r="V7" s="6">
        <f t="shared" si="1"/>
        <v>1</v>
      </c>
      <c r="W7" s="6">
        <f t="shared" si="2"/>
        <v>2</v>
      </c>
      <c r="X7" s="6">
        <f t="shared" si="3"/>
        <v>2</v>
      </c>
      <c r="Y7" s="6">
        <f t="shared" si="4"/>
        <v>2</v>
      </c>
      <c r="Z7" s="6">
        <f t="shared" si="5"/>
        <v>3</v>
      </c>
      <c r="AA7" s="6">
        <f t="shared" si="6"/>
        <v>3</v>
      </c>
      <c r="AB7" s="6">
        <f t="shared" si="7"/>
        <v>3</v>
      </c>
      <c r="AC7" s="6">
        <f t="shared" si="8"/>
        <v>3</v>
      </c>
      <c r="AD7" s="6"/>
      <c r="AE7" s="38">
        <f t="shared" si="9"/>
        <v>2</v>
      </c>
      <c r="AF7" s="38">
        <f t="shared" si="10"/>
        <v>4</v>
      </c>
      <c r="AG7" s="38">
        <f t="shared" si="11"/>
        <v>6</v>
      </c>
      <c r="AH7" s="31">
        <f t="shared" si="12"/>
        <v>8</v>
      </c>
      <c r="AI7" s="38">
        <f t="shared" si="13"/>
        <v>11</v>
      </c>
      <c r="AJ7" s="38">
        <f t="shared" si="14"/>
        <v>14</v>
      </c>
      <c r="AK7" s="38">
        <f t="shared" si="15"/>
        <v>17</v>
      </c>
      <c r="AL7" s="6"/>
    </row>
    <row r="8" spans="1:43" x14ac:dyDescent="0.2">
      <c r="A8" s="8">
        <v>4</v>
      </c>
      <c r="B8" s="37"/>
      <c r="C8" s="6" t="s">
        <v>148</v>
      </c>
      <c r="D8" s="6" t="s">
        <v>149</v>
      </c>
      <c r="E8" s="37" t="s">
        <v>2</v>
      </c>
      <c r="F8" s="35"/>
      <c r="G8" s="61" t="s">
        <v>10</v>
      </c>
      <c r="H8" s="9">
        <v>5</v>
      </c>
      <c r="I8" s="35" t="s">
        <v>10</v>
      </c>
      <c r="J8" s="35">
        <v>10</v>
      </c>
      <c r="K8" s="61" t="s">
        <v>10</v>
      </c>
      <c r="L8" s="9">
        <v>2</v>
      </c>
      <c r="M8" s="35" t="s">
        <v>10</v>
      </c>
      <c r="N8" s="90">
        <v>4</v>
      </c>
      <c r="O8" s="9">
        <v>2</v>
      </c>
      <c r="P8" s="35">
        <v>2</v>
      </c>
      <c r="Q8" s="61">
        <v>4</v>
      </c>
      <c r="R8" s="9">
        <v>3</v>
      </c>
      <c r="S8" s="35">
        <v>2</v>
      </c>
      <c r="T8" s="6"/>
      <c r="U8" s="6">
        <f t="shared" si="0"/>
        <v>2</v>
      </c>
      <c r="V8" s="6">
        <f t="shared" si="1"/>
        <v>2</v>
      </c>
      <c r="W8" s="6">
        <f t="shared" si="2"/>
        <v>2</v>
      </c>
      <c r="X8" s="6">
        <f t="shared" si="3"/>
        <v>2</v>
      </c>
      <c r="Y8" s="6">
        <f t="shared" si="4"/>
        <v>3</v>
      </c>
      <c r="Z8" s="6">
        <f t="shared" si="5"/>
        <v>4</v>
      </c>
      <c r="AA8" s="6">
        <f t="shared" si="6"/>
        <v>4</v>
      </c>
      <c r="AB8" s="6">
        <f t="shared" si="7"/>
        <v>5</v>
      </c>
      <c r="AC8" s="6">
        <f t="shared" si="8"/>
        <v>10</v>
      </c>
      <c r="AD8" s="6"/>
      <c r="AE8" s="6">
        <f t="shared" si="9"/>
        <v>4</v>
      </c>
      <c r="AF8" s="6">
        <f t="shared" si="10"/>
        <v>6</v>
      </c>
      <c r="AG8" s="6">
        <f t="shared" si="11"/>
        <v>8</v>
      </c>
      <c r="AH8" s="31">
        <f t="shared" si="12"/>
        <v>11</v>
      </c>
      <c r="AI8" s="6">
        <f t="shared" si="13"/>
        <v>15</v>
      </c>
      <c r="AJ8" s="6">
        <f t="shared" si="14"/>
        <v>19</v>
      </c>
      <c r="AK8" s="6">
        <f t="shared" si="15"/>
        <v>24</v>
      </c>
      <c r="AM8" s="6"/>
      <c r="AN8" s="6"/>
      <c r="AO8" s="6"/>
      <c r="AP8" s="6"/>
      <c r="AQ8" s="6"/>
    </row>
    <row r="9" spans="1:43" x14ac:dyDescent="0.2">
      <c r="A9" s="19">
        <v>5</v>
      </c>
      <c r="B9" s="20"/>
      <c r="C9" s="6" t="s">
        <v>40</v>
      </c>
      <c r="D9" s="6" t="s">
        <v>70</v>
      </c>
      <c r="E9" s="37" t="s">
        <v>58</v>
      </c>
      <c r="F9" s="35"/>
      <c r="G9" s="61">
        <v>2</v>
      </c>
      <c r="H9" s="9">
        <v>4</v>
      </c>
      <c r="I9" s="35">
        <v>4</v>
      </c>
      <c r="J9" s="35">
        <v>5</v>
      </c>
      <c r="K9" s="61">
        <v>3</v>
      </c>
      <c r="L9" s="9">
        <v>4</v>
      </c>
      <c r="M9" s="62">
        <v>3</v>
      </c>
      <c r="N9" s="90" t="s">
        <v>10</v>
      </c>
      <c r="O9" s="9">
        <v>9</v>
      </c>
      <c r="P9" s="35" t="s">
        <v>10</v>
      </c>
      <c r="Q9" s="61">
        <v>8</v>
      </c>
      <c r="R9" s="9">
        <v>8</v>
      </c>
      <c r="S9" s="35">
        <v>8</v>
      </c>
      <c r="T9" s="20"/>
      <c r="U9" s="6">
        <f t="shared" si="0"/>
        <v>2</v>
      </c>
      <c r="V9" s="6">
        <f t="shared" si="1"/>
        <v>3</v>
      </c>
      <c r="W9" s="6">
        <f t="shared" si="2"/>
        <v>3</v>
      </c>
      <c r="X9" s="6">
        <f t="shared" si="3"/>
        <v>4</v>
      </c>
      <c r="Y9" s="6">
        <f t="shared" si="4"/>
        <v>4</v>
      </c>
      <c r="Z9" s="6">
        <f t="shared" si="5"/>
        <v>4</v>
      </c>
      <c r="AA9" s="6">
        <f t="shared" si="6"/>
        <v>5</v>
      </c>
      <c r="AB9" s="6">
        <f t="shared" si="7"/>
        <v>8</v>
      </c>
      <c r="AC9" s="6">
        <f t="shared" si="8"/>
        <v>8</v>
      </c>
      <c r="AD9" s="20"/>
      <c r="AE9" s="20">
        <f t="shared" si="9"/>
        <v>5</v>
      </c>
      <c r="AF9" s="20">
        <f t="shared" si="10"/>
        <v>8</v>
      </c>
      <c r="AG9" s="20">
        <f t="shared" si="11"/>
        <v>12</v>
      </c>
      <c r="AH9" s="32">
        <f t="shared" si="12"/>
        <v>16</v>
      </c>
      <c r="AI9" s="20">
        <f t="shared" si="13"/>
        <v>20</v>
      </c>
      <c r="AJ9" s="20">
        <f t="shared" si="14"/>
        <v>25</v>
      </c>
      <c r="AK9" s="20">
        <f t="shared" si="15"/>
        <v>33</v>
      </c>
    </row>
    <row r="10" spans="1:43" x14ac:dyDescent="0.2">
      <c r="A10" s="8">
        <v>6</v>
      </c>
      <c r="B10" s="6"/>
      <c r="C10" s="56" t="s">
        <v>71</v>
      </c>
      <c r="D10" s="56" t="s">
        <v>72</v>
      </c>
      <c r="E10" s="69" t="s">
        <v>26</v>
      </c>
      <c r="F10" s="57"/>
      <c r="G10" s="59">
        <v>5</v>
      </c>
      <c r="H10" s="58">
        <v>8</v>
      </c>
      <c r="I10" s="57">
        <v>5</v>
      </c>
      <c r="J10" s="57">
        <v>7</v>
      </c>
      <c r="K10" s="59">
        <v>7</v>
      </c>
      <c r="L10" s="58">
        <v>7</v>
      </c>
      <c r="M10" s="64">
        <v>7</v>
      </c>
      <c r="N10" s="66" t="s">
        <v>10</v>
      </c>
      <c r="O10" s="58">
        <v>5</v>
      </c>
      <c r="P10" s="57" t="s">
        <v>10</v>
      </c>
      <c r="Q10" s="59">
        <v>2</v>
      </c>
      <c r="R10" s="58">
        <v>6</v>
      </c>
      <c r="S10" s="57">
        <v>4</v>
      </c>
      <c r="T10" s="6"/>
      <c r="U10" s="6">
        <f t="shared" si="0"/>
        <v>2</v>
      </c>
      <c r="V10" s="6">
        <f t="shared" si="1"/>
        <v>4</v>
      </c>
      <c r="W10" s="6">
        <f t="shared" si="2"/>
        <v>5</v>
      </c>
      <c r="X10" s="6">
        <f t="shared" si="3"/>
        <v>5</v>
      </c>
      <c r="Y10" s="6">
        <f t="shared" si="4"/>
        <v>5</v>
      </c>
      <c r="Z10" s="6">
        <f t="shared" si="5"/>
        <v>6</v>
      </c>
      <c r="AA10" s="6">
        <f t="shared" si="6"/>
        <v>7</v>
      </c>
      <c r="AB10" s="6">
        <f t="shared" si="7"/>
        <v>7</v>
      </c>
      <c r="AC10" s="6">
        <f t="shared" si="8"/>
        <v>7</v>
      </c>
      <c r="AD10" s="6"/>
      <c r="AE10" s="6">
        <f t="shared" si="9"/>
        <v>6</v>
      </c>
      <c r="AF10" s="6">
        <f t="shared" si="10"/>
        <v>11</v>
      </c>
      <c r="AG10" s="6">
        <f t="shared" si="11"/>
        <v>16</v>
      </c>
      <c r="AH10" s="31">
        <f t="shared" si="12"/>
        <v>21</v>
      </c>
      <c r="AI10" s="6">
        <f t="shared" si="13"/>
        <v>27</v>
      </c>
      <c r="AJ10" s="6">
        <f t="shared" si="14"/>
        <v>34</v>
      </c>
      <c r="AK10" s="6">
        <f t="shared" si="15"/>
        <v>41</v>
      </c>
    </row>
    <row r="11" spans="1:43" x14ac:dyDescent="0.2">
      <c r="A11" s="8">
        <v>7</v>
      </c>
      <c r="B11" s="37"/>
      <c r="C11" s="6" t="s">
        <v>73</v>
      </c>
      <c r="D11" s="6" t="s">
        <v>74</v>
      </c>
      <c r="E11" s="37" t="s">
        <v>58</v>
      </c>
      <c r="F11" s="35"/>
      <c r="G11" s="61">
        <v>8</v>
      </c>
      <c r="H11" s="9">
        <v>6</v>
      </c>
      <c r="I11" s="35">
        <v>6</v>
      </c>
      <c r="J11" s="35">
        <v>4</v>
      </c>
      <c r="K11" s="61">
        <v>4</v>
      </c>
      <c r="L11" s="9">
        <v>10</v>
      </c>
      <c r="M11" s="62">
        <v>6</v>
      </c>
      <c r="N11" s="90">
        <v>5</v>
      </c>
      <c r="O11" s="9">
        <v>11</v>
      </c>
      <c r="P11" s="35">
        <v>5</v>
      </c>
      <c r="Q11" s="61">
        <v>5</v>
      </c>
      <c r="R11" s="9">
        <v>5</v>
      </c>
      <c r="S11" s="35">
        <v>5</v>
      </c>
      <c r="T11" s="6"/>
      <c r="U11" s="6">
        <f t="shared" si="0"/>
        <v>4</v>
      </c>
      <c r="V11" s="6">
        <f t="shared" si="1"/>
        <v>4</v>
      </c>
      <c r="W11" s="6">
        <f t="shared" si="2"/>
        <v>5</v>
      </c>
      <c r="X11" s="6">
        <f t="shared" si="3"/>
        <v>5</v>
      </c>
      <c r="Y11" s="6">
        <f t="shared" si="4"/>
        <v>5</v>
      </c>
      <c r="Z11" s="6">
        <f t="shared" si="5"/>
        <v>5</v>
      </c>
      <c r="AA11" s="6">
        <f t="shared" si="6"/>
        <v>5</v>
      </c>
      <c r="AB11" s="6">
        <f t="shared" si="7"/>
        <v>6</v>
      </c>
      <c r="AC11" s="6">
        <f t="shared" si="8"/>
        <v>6</v>
      </c>
      <c r="AD11" s="6"/>
      <c r="AE11" s="6">
        <f t="shared" si="9"/>
        <v>8</v>
      </c>
      <c r="AF11" s="6">
        <f t="shared" si="10"/>
        <v>13</v>
      </c>
      <c r="AG11" s="6">
        <f t="shared" si="11"/>
        <v>18</v>
      </c>
      <c r="AH11" s="31">
        <f t="shared" si="12"/>
        <v>23</v>
      </c>
      <c r="AI11" s="6">
        <f t="shared" si="13"/>
        <v>28</v>
      </c>
      <c r="AJ11" s="6">
        <f t="shared" si="14"/>
        <v>33</v>
      </c>
      <c r="AK11" s="6">
        <f t="shared" si="15"/>
        <v>39</v>
      </c>
    </row>
    <row r="12" spans="1:43" x14ac:dyDescent="0.2">
      <c r="A12" s="51">
        <v>8</v>
      </c>
      <c r="B12" s="6"/>
      <c r="C12" s="6" t="s">
        <v>155</v>
      </c>
      <c r="D12" s="6" t="s">
        <v>104</v>
      </c>
      <c r="E12" s="37" t="s">
        <v>56</v>
      </c>
      <c r="F12" s="35"/>
      <c r="G12" s="61">
        <v>6</v>
      </c>
      <c r="H12" s="9" t="s">
        <v>10</v>
      </c>
      <c r="I12" s="35" t="s">
        <v>10</v>
      </c>
      <c r="J12" s="35">
        <v>9</v>
      </c>
      <c r="K12" s="61">
        <v>5</v>
      </c>
      <c r="L12" s="9">
        <v>6</v>
      </c>
      <c r="M12" s="62">
        <v>4</v>
      </c>
      <c r="N12" s="90">
        <v>6</v>
      </c>
      <c r="O12" s="9">
        <v>14</v>
      </c>
      <c r="P12" s="35">
        <v>8</v>
      </c>
      <c r="Q12" s="61">
        <v>7</v>
      </c>
      <c r="R12" s="9">
        <v>14</v>
      </c>
      <c r="S12" s="35">
        <v>7</v>
      </c>
      <c r="T12" s="6"/>
      <c r="U12" s="6">
        <f t="shared" si="0"/>
        <v>4</v>
      </c>
      <c r="V12" s="6">
        <f t="shared" si="1"/>
        <v>5</v>
      </c>
      <c r="W12" s="6">
        <f t="shared" si="2"/>
        <v>6</v>
      </c>
      <c r="X12" s="6">
        <f t="shared" si="3"/>
        <v>6</v>
      </c>
      <c r="Y12" s="6">
        <f t="shared" si="4"/>
        <v>6</v>
      </c>
      <c r="Z12" s="6">
        <f t="shared" si="5"/>
        <v>7</v>
      </c>
      <c r="AA12" s="6">
        <f t="shared" si="6"/>
        <v>7</v>
      </c>
      <c r="AB12" s="6">
        <f t="shared" si="7"/>
        <v>8</v>
      </c>
      <c r="AC12" s="6">
        <f t="shared" si="8"/>
        <v>9</v>
      </c>
      <c r="AE12">
        <f t="shared" si="9"/>
        <v>9</v>
      </c>
      <c r="AF12">
        <f t="shared" si="10"/>
        <v>15</v>
      </c>
      <c r="AG12">
        <f t="shared" si="11"/>
        <v>21</v>
      </c>
      <c r="AH12" s="30">
        <f t="shared" si="12"/>
        <v>27</v>
      </c>
      <c r="AI12">
        <f t="shared" si="13"/>
        <v>34</v>
      </c>
      <c r="AJ12">
        <f t="shared" si="14"/>
        <v>41</v>
      </c>
      <c r="AK12">
        <f t="shared" si="15"/>
        <v>49</v>
      </c>
    </row>
    <row r="13" spans="1:43" x14ac:dyDescent="0.2">
      <c r="A13" s="8">
        <v>9</v>
      </c>
      <c r="B13" s="6"/>
      <c r="C13" s="6" t="s">
        <v>76</v>
      </c>
      <c r="D13" s="6" t="s">
        <v>77</v>
      </c>
      <c r="E13" s="37" t="s">
        <v>2</v>
      </c>
      <c r="F13" s="35"/>
      <c r="G13" s="61">
        <v>13</v>
      </c>
      <c r="H13" s="9">
        <v>9</v>
      </c>
      <c r="I13" s="35">
        <v>8</v>
      </c>
      <c r="J13" s="35">
        <v>8</v>
      </c>
      <c r="K13" s="61">
        <v>8</v>
      </c>
      <c r="L13" s="9">
        <v>9</v>
      </c>
      <c r="M13" s="62">
        <v>8</v>
      </c>
      <c r="N13" s="90">
        <v>8</v>
      </c>
      <c r="O13" s="9">
        <v>8</v>
      </c>
      <c r="P13" s="35">
        <v>6</v>
      </c>
      <c r="Q13" s="61">
        <v>9</v>
      </c>
      <c r="R13" s="9">
        <v>20</v>
      </c>
      <c r="S13" s="35">
        <v>12</v>
      </c>
      <c r="T13" s="9"/>
      <c r="U13" s="6">
        <f t="shared" si="0"/>
        <v>6</v>
      </c>
      <c r="V13" s="6">
        <f t="shared" si="1"/>
        <v>8</v>
      </c>
      <c r="W13" s="6">
        <f t="shared" si="2"/>
        <v>8</v>
      </c>
      <c r="X13" s="6">
        <f t="shared" si="3"/>
        <v>8</v>
      </c>
      <c r="Y13" s="6">
        <f t="shared" si="4"/>
        <v>8</v>
      </c>
      <c r="Z13" s="6">
        <f t="shared" si="5"/>
        <v>8</v>
      </c>
      <c r="AA13" s="6">
        <f t="shared" si="6"/>
        <v>8</v>
      </c>
      <c r="AB13" s="6">
        <f t="shared" si="7"/>
        <v>9</v>
      </c>
      <c r="AC13" s="6">
        <f t="shared" si="8"/>
        <v>9</v>
      </c>
      <c r="AD13" s="6"/>
      <c r="AE13" s="6">
        <f t="shared" si="9"/>
        <v>14</v>
      </c>
      <c r="AF13" s="6">
        <f t="shared" si="10"/>
        <v>22</v>
      </c>
      <c r="AG13" s="6">
        <f t="shared" si="11"/>
        <v>30</v>
      </c>
      <c r="AH13" s="31">
        <f t="shared" si="12"/>
        <v>38</v>
      </c>
      <c r="AI13" s="6">
        <f t="shared" si="13"/>
        <v>46</v>
      </c>
      <c r="AJ13" s="6">
        <f t="shared" si="14"/>
        <v>54</v>
      </c>
      <c r="AK13" s="6">
        <f t="shared" si="15"/>
        <v>63</v>
      </c>
    </row>
    <row r="14" spans="1:43" s="20" customFormat="1" x14ac:dyDescent="0.2">
      <c r="A14" s="19">
        <v>10</v>
      </c>
      <c r="C14" s="73" t="s">
        <v>73</v>
      </c>
      <c r="D14" s="73" t="s">
        <v>84</v>
      </c>
      <c r="E14" s="74" t="s">
        <v>56</v>
      </c>
      <c r="F14" s="75"/>
      <c r="G14" s="52">
        <v>10</v>
      </c>
      <c r="H14" s="53">
        <v>16</v>
      </c>
      <c r="I14" s="75">
        <v>12</v>
      </c>
      <c r="J14" s="75">
        <v>11</v>
      </c>
      <c r="K14" s="52">
        <v>10</v>
      </c>
      <c r="L14" s="53">
        <v>21</v>
      </c>
      <c r="M14" s="63">
        <v>13</v>
      </c>
      <c r="N14" s="94">
        <v>11</v>
      </c>
      <c r="O14" s="53">
        <v>12</v>
      </c>
      <c r="P14" s="75">
        <v>10</v>
      </c>
      <c r="Q14" s="52">
        <v>6</v>
      </c>
      <c r="R14" s="53">
        <v>7</v>
      </c>
      <c r="S14" s="75">
        <v>6</v>
      </c>
      <c r="U14" s="6">
        <f t="shared" si="0"/>
        <v>6</v>
      </c>
      <c r="V14" s="6">
        <f t="shared" si="1"/>
        <v>6</v>
      </c>
      <c r="W14" s="6">
        <f t="shared" si="2"/>
        <v>7</v>
      </c>
      <c r="X14" s="6">
        <f t="shared" si="3"/>
        <v>10</v>
      </c>
      <c r="Y14" s="6">
        <f t="shared" si="4"/>
        <v>10</v>
      </c>
      <c r="Z14" s="6">
        <f t="shared" si="5"/>
        <v>10</v>
      </c>
      <c r="AA14" s="6">
        <f t="shared" si="6"/>
        <v>11</v>
      </c>
      <c r="AB14" s="6">
        <f t="shared" si="7"/>
        <v>11</v>
      </c>
      <c r="AC14" s="6">
        <f t="shared" si="8"/>
        <v>12</v>
      </c>
      <c r="AE14" s="20">
        <f t="shared" si="9"/>
        <v>12</v>
      </c>
      <c r="AF14" s="20">
        <f t="shared" si="10"/>
        <v>19</v>
      </c>
      <c r="AG14" s="20">
        <f t="shared" si="11"/>
        <v>29</v>
      </c>
      <c r="AH14" s="32">
        <f t="shared" si="12"/>
        <v>39</v>
      </c>
      <c r="AI14" s="20">
        <f t="shared" si="13"/>
        <v>49</v>
      </c>
      <c r="AJ14" s="20">
        <f t="shared" si="14"/>
        <v>60</v>
      </c>
      <c r="AK14" s="20">
        <f t="shared" si="15"/>
        <v>71</v>
      </c>
    </row>
    <row r="15" spans="1:43" x14ac:dyDescent="0.2">
      <c r="A15" s="4">
        <v>11</v>
      </c>
      <c r="B15" s="6"/>
      <c r="C15" s="56" t="s">
        <v>42</v>
      </c>
      <c r="D15" s="56" t="s">
        <v>137</v>
      </c>
      <c r="E15" s="69" t="s">
        <v>26</v>
      </c>
      <c r="F15" s="57"/>
      <c r="G15" s="59">
        <v>9</v>
      </c>
      <c r="H15" s="58">
        <v>53</v>
      </c>
      <c r="I15" s="57">
        <v>44</v>
      </c>
      <c r="J15" s="57">
        <v>24</v>
      </c>
      <c r="K15" s="59">
        <v>13</v>
      </c>
      <c r="L15" s="58">
        <v>8</v>
      </c>
      <c r="M15" s="64">
        <v>9</v>
      </c>
      <c r="N15" s="66" t="s">
        <v>10</v>
      </c>
      <c r="O15" s="58">
        <v>7</v>
      </c>
      <c r="P15" s="57" t="s">
        <v>10</v>
      </c>
      <c r="Q15" s="59">
        <v>19</v>
      </c>
      <c r="R15" s="58">
        <v>9</v>
      </c>
      <c r="S15" s="57">
        <v>16</v>
      </c>
      <c r="T15" s="6"/>
      <c r="U15" s="6">
        <f t="shared" si="0"/>
        <v>7</v>
      </c>
      <c r="V15" s="6">
        <f t="shared" si="1"/>
        <v>8</v>
      </c>
      <c r="W15" s="6">
        <f t="shared" si="2"/>
        <v>9</v>
      </c>
      <c r="X15" s="6">
        <f t="shared" si="3"/>
        <v>9</v>
      </c>
      <c r="Y15" s="6">
        <f t="shared" si="4"/>
        <v>9</v>
      </c>
      <c r="Z15" s="6">
        <f t="shared" si="5"/>
        <v>13</v>
      </c>
      <c r="AA15" s="6">
        <f t="shared" si="6"/>
        <v>16</v>
      </c>
      <c r="AB15" s="6">
        <f t="shared" si="7"/>
        <v>19</v>
      </c>
      <c r="AC15" s="6">
        <f t="shared" si="8"/>
        <v>24</v>
      </c>
      <c r="AD15" s="6"/>
      <c r="AE15" s="6">
        <f t="shared" si="9"/>
        <v>15</v>
      </c>
      <c r="AF15" s="6">
        <f t="shared" si="10"/>
        <v>24</v>
      </c>
      <c r="AG15" s="6">
        <f t="shared" si="11"/>
        <v>33</v>
      </c>
      <c r="AH15" s="31">
        <f t="shared" si="12"/>
        <v>42</v>
      </c>
      <c r="AI15" s="6">
        <f t="shared" si="13"/>
        <v>55</v>
      </c>
      <c r="AJ15" s="6">
        <f t="shared" si="14"/>
        <v>71</v>
      </c>
      <c r="AK15" s="6">
        <f t="shared" si="15"/>
        <v>90</v>
      </c>
      <c r="AM15" s="6"/>
      <c r="AN15" s="6"/>
      <c r="AO15" s="6"/>
      <c r="AP15" s="6"/>
      <c r="AQ15" s="6"/>
    </row>
    <row r="16" spans="1:43" x14ac:dyDescent="0.2">
      <c r="A16" s="8">
        <v>12</v>
      </c>
      <c r="B16" s="6"/>
      <c r="C16" s="6" t="s">
        <v>112</v>
      </c>
      <c r="D16" s="6" t="s">
        <v>113</v>
      </c>
      <c r="E16" s="37" t="s">
        <v>56</v>
      </c>
      <c r="F16" s="35"/>
      <c r="G16" s="61">
        <v>37</v>
      </c>
      <c r="H16" s="9">
        <v>34</v>
      </c>
      <c r="I16" s="35">
        <v>30</v>
      </c>
      <c r="J16" s="34">
        <v>6</v>
      </c>
      <c r="K16" s="61">
        <v>11</v>
      </c>
      <c r="L16" s="9">
        <v>16</v>
      </c>
      <c r="M16" s="62">
        <v>11</v>
      </c>
      <c r="N16" s="90">
        <v>9</v>
      </c>
      <c r="O16" s="9">
        <v>10</v>
      </c>
      <c r="P16" s="35">
        <v>7</v>
      </c>
      <c r="Q16" s="61" t="s">
        <v>10</v>
      </c>
      <c r="R16" s="9" t="s">
        <v>10</v>
      </c>
      <c r="S16" s="35" t="s">
        <v>10</v>
      </c>
      <c r="T16" s="6"/>
      <c r="U16" s="6">
        <f t="shared" si="0"/>
        <v>6</v>
      </c>
      <c r="V16" s="6">
        <f t="shared" si="1"/>
        <v>7</v>
      </c>
      <c r="W16" s="6">
        <f t="shared" si="2"/>
        <v>9</v>
      </c>
      <c r="X16" s="6">
        <f t="shared" si="3"/>
        <v>10</v>
      </c>
      <c r="Y16" s="6">
        <f t="shared" si="4"/>
        <v>11</v>
      </c>
      <c r="Z16" s="6">
        <f t="shared" si="5"/>
        <v>11</v>
      </c>
      <c r="AA16" s="6">
        <f t="shared" si="6"/>
        <v>16</v>
      </c>
      <c r="AB16" s="6">
        <f t="shared" si="7"/>
        <v>30</v>
      </c>
      <c r="AC16" s="6">
        <f t="shared" si="8"/>
        <v>34</v>
      </c>
      <c r="AD16" s="6"/>
      <c r="AE16" s="6">
        <f t="shared" si="9"/>
        <v>13</v>
      </c>
      <c r="AF16" s="6">
        <f t="shared" si="10"/>
        <v>22</v>
      </c>
      <c r="AG16" s="6">
        <f t="shared" si="11"/>
        <v>32</v>
      </c>
      <c r="AH16" s="31">
        <f t="shared" si="12"/>
        <v>43</v>
      </c>
      <c r="AI16" s="6">
        <f t="shared" si="13"/>
        <v>54</v>
      </c>
      <c r="AJ16" s="6">
        <f t="shared" si="14"/>
        <v>70</v>
      </c>
      <c r="AK16" s="6">
        <f t="shared" si="15"/>
        <v>100</v>
      </c>
      <c r="AM16" s="6"/>
      <c r="AN16" s="6"/>
      <c r="AO16" s="6"/>
      <c r="AP16" s="6"/>
      <c r="AQ16" s="6"/>
    </row>
    <row r="17" spans="1:43" x14ac:dyDescent="0.2">
      <c r="A17" s="8">
        <v>13</v>
      </c>
      <c r="B17" s="6"/>
      <c r="C17" s="6" t="s">
        <v>87</v>
      </c>
      <c r="D17" s="6" t="s">
        <v>88</v>
      </c>
      <c r="E17" s="37" t="s">
        <v>57</v>
      </c>
      <c r="F17" s="35"/>
      <c r="G17" s="61">
        <v>17</v>
      </c>
      <c r="H17" s="9">
        <v>10</v>
      </c>
      <c r="I17" s="35">
        <v>14</v>
      </c>
      <c r="J17" s="35">
        <v>13</v>
      </c>
      <c r="K17" s="61">
        <v>9</v>
      </c>
      <c r="L17" s="9">
        <v>14</v>
      </c>
      <c r="M17" s="62">
        <v>10</v>
      </c>
      <c r="N17" s="90">
        <v>7</v>
      </c>
      <c r="O17" s="9">
        <v>16</v>
      </c>
      <c r="P17" s="35">
        <v>9</v>
      </c>
      <c r="Q17" s="61">
        <v>11</v>
      </c>
      <c r="R17" s="9">
        <v>12</v>
      </c>
      <c r="S17" s="35">
        <v>9</v>
      </c>
      <c r="T17" s="6"/>
      <c r="U17" s="6">
        <f t="shared" si="0"/>
        <v>7</v>
      </c>
      <c r="V17" s="6">
        <f t="shared" si="1"/>
        <v>9</v>
      </c>
      <c r="W17" s="6">
        <f t="shared" si="2"/>
        <v>9</v>
      </c>
      <c r="X17" s="6">
        <f t="shared" si="3"/>
        <v>9</v>
      </c>
      <c r="Y17" s="6">
        <f t="shared" si="4"/>
        <v>10</v>
      </c>
      <c r="Z17" s="6">
        <f t="shared" si="5"/>
        <v>10</v>
      </c>
      <c r="AA17" s="6">
        <f t="shared" si="6"/>
        <v>11</v>
      </c>
      <c r="AB17" s="6">
        <f t="shared" si="7"/>
        <v>12</v>
      </c>
      <c r="AC17" s="6">
        <f t="shared" si="8"/>
        <v>13</v>
      </c>
      <c r="AD17" s="6"/>
      <c r="AE17" s="6">
        <f t="shared" si="9"/>
        <v>16</v>
      </c>
      <c r="AF17" s="6">
        <f t="shared" si="10"/>
        <v>25</v>
      </c>
      <c r="AG17" s="6">
        <f t="shared" si="11"/>
        <v>34</v>
      </c>
      <c r="AH17" s="31">
        <f t="shared" si="12"/>
        <v>44</v>
      </c>
      <c r="AI17" s="6">
        <f t="shared" si="13"/>
        <v>54</v>
      </c>
      <c r="AJ17" s="6">
        <f t="shared" si="14"/>
        <v>65</v>
      </c>
      <c r="AK17" s="6">
        <f t="shared" si="15"/>
        <v>77</v>
      </c>
      <c r="AM17" s="6"/>
      <c r="AN17" s="6"/>
      <c r="AO17" s="6"/>
      <c r="AP17" s="6"/>
      <c r="AQ17" s="6"/>
    </row>
    <row r="18" spans="1:43" x14ac:dyDescent="0.2">
      <c r="A18" s="8">
        <v>14</v>
      </c>
      <c r="B18" s="6"/>
      <c r="C18" s="6" t="s">
        <v>53</v>
      </c>
      <c r="D18" s="6" t="s">
        <v>75</v>
      </c>
      <c r="E18" s="37" t="s">
        <v>60</v>
      </c>
      <c r="F18" s="35"/>
      <c r="G18" s="61">
        <v>7</v>
      </c>
      <c r="H18" s="9">
        <v>7</v>
      </c>
      <c r="I18" s="35">
        <v>7</v>
      </c>
      <c r="J18" s="35">
        <v>17</v>
      </c>
      <c r="K18" s="61">
        <v>18</v>
      </c>
      <c r="L18" s="9">
        <v>18</v>
      </c>
      <c r="M18" s="62">
        <v>14</v>
      </c>
      <c r="N18" s="90" t="s">
        <v>10</v>
      </c>
      <c r="O18" s="9" t="s">
        <v>10</v>
      </c>
      <c r="P18" s="35" t="s">
        <v>10</v>
      </c>
      <c r="Q18" s="61">
        <v>22</v>
      </c>
      <c r="R18" s="9">
        <v>16</v>
      </c>
      <c r="S18" s="35">
        <v>17</v>
      </c>
      <c r="T18" s="6"/>
      <c r="U18" s="6">
        <f t="shared" si="0"/>
        <v>7</v>
      </c>
      <c r="V18" s="6">
        <f t="shared" si="1"/>
        <v>7</v>
      </c>
      <c r="W18" s="6">
        <f t="shared" si="2"/>
        <v>7</v>
      </c>
      <c r="X18" s="6">
        <f t="shared" si="3"/>
        <v>14</v>
      </c>
      <c r="Y18" s="6">
        <f t="shared" si="4"/>
        <v>16</v>
      </c>
      <c r="Z18" s="6">
        <f t="shared" si="5"/>
        <v>17</v>
      </c>
      <c r="AA18" s="6">
        <f t="shared" si="6"/>
        <v>17</v>
      </c>
      <c r="AB18" s="6">
        <f t="shared" si="7"/>
        <v>18</v>
      </c>
      <c r="AC18" s="6">
        <f t="shared" si="8"/>
        <v>18</v>
      </c>
      <c r="AD18" s="6"/>
      <c r="AE18" s="6">
        <f t="shared" si="9"/>
        <v>14</v>
      </c>
      <c r="AF18" s="6">
        <f t="shared" si="10"/>
        <v>21</v>
      </c>
      <c r="AG18" s="6">
        <f t="shared" si="11"/>
        <v>35</v>
      </c>
      <c r="AH18" s="31">
        <f t="shared" si="12"/>
        <v>51</v>
      </c>
      <c r="AI18" s="6">
        <f t="shared" si="13"/>
        <v>68</v>
      </c>
      <c r="AJ18" s="6">
        <f t="shared" si="14"/>
        <v>85</v>
      </c>
      <c r="AK18" s="6">
        <f t="shared" si="15"/>
        <v>103</v>
      </c>
      <c r="AL18" s="6"/>
    </row>
    <row r="19" spans="1:43" x14ac:dyDescent="0.2">
      <c r="A19" s="4">
        <v>15</v>
      </c>
      <c r="B19" s="6"/>
      <c r="C19" s="73" t="s">
        <v>80</v>
      </c>
      <c r="D19" s="73" t="s">
        <v>81</v>
      </c>
      <c r="E19" s="74" t="s">
        <v>2</v>
      </c>
      <c r="F19" s="75"/>
      <c r="G19" s="52">
        <v>12</v>
      </c>
      <c r="H19" s="53">
        <v>15</v>
      </c>
      <c r="I19" s="75">
        <v>10</v>
      </c>
      <c r="J19" s="75">
        <v>21</v>
      </c>
      <c r="K19" s="52">
        <v>19</v>
      </c>
      <c r="L19" s="53">
        <v>30</v>
      </c>
      <c r="M19" s="63">
        <v>21</v>
      </c>
      <c r="N19" s="94">
        <v>10</v>
      </c>
      <c r="O19" s="53">
        <v>29</v>
      </c>
      <c r="P19" s="75">
        <v>12</v>
      </c>
      <c r="Q19" s="52">
        <v>27</v>
      </c>
      <c r="R19" s="53">
        <v>32</v>
      </c>
      <c r="S19" s="75">
        <v>27</v>
      </c>
      <c r="T19" s="6"/>
      <c r="U19" s="6">
        <f t="shared" si="0"/>
        <v>10</v>
      </c>
      <c r="V19" s="6">
        <f t="shared" si="1"/>
        <v>10</v>
      </c>
      <c r="W19" s="6">
        <f t="shared" si="2"/>
        <v>12</v>
      </c>
      <c r="X19" s="6">
        <f t="shared" si="3"/>
        <v>12</v>
      </c>
      <c r="Y19" s="6">
        <f t="shared" si="4"/>
        <v>15</v>
      </c>
      <c r="Z19" s="6">
        <f t="shared" si="5"/>
        <v>19</v>
      </c>
      <c r="AA19" s="6">
        <f t="shared" si="6"/>
        <v>21</v>
      </c>
      <c r="AB19" s="6">
        <f t="shared" si="7"/>
        <v>21</v>
      </c>
      <c r="AC19" s="6">
        <f t="shared" si="8"/>
        <v>27</v>
      </c>
      <c r="AD19" s="6"/>
      <c r="AE19" s="6">
        <f t="shared" si="9"/>
        <v>20</v>
      </c>
      <c r="AF19" s="6">
        <f t="shared" si="10"/>
        <v>32</v>
      </c>
      <c r="AG19" s="6">
        <f t="shared" si="11"/>
        <v>44</v>
      </c>
      <c r="AH19" s="31">
        <f t="shared" si="12"/>
        <v>59</v>
      </c>
      <c r="AI19" s="6">
        <f t="shared" si="13"/>
        <v>78</v>
      </c>
      <c r="AJ19" s="6">
        <f t="shared" si="14"/>
        <v>99</v>
      </c>
      <c r="AK19" s="6">
        <f t="shared" si="15"/>
        <v>120</v>
      </c>
    </row>
    <row r="20" spans="1:43" s="56" customFormat="1" x14ac:dyDescent="0.2">
      <c r="A20" s="55">
        <v>16</v>
      </c>
      <c r="C20" s="56" t="s">
        <v>78</v>
      </c>
      <c r="D20" s="56" t="s">
        <v>79</v>
      </c>
      <c r="E20" s="69" t="s">
        <v>26</v>
      </c>
      <c r="F20" s="57"/>
      <c r="G20" s="59">
        <v>13</v>
      </c>
      <c r="H20" s="58">
        <v>11</v>
      </c>
      <c r="I20" s="57">
        <v>9</v>
      </c>
      <c r="J20" s="57">
        <v>25</v>
      </c>
      <c r="K20" s="59">
        <v>14</v>
      </c>
      <c r="L20" s="58">
        <v>22</v>
      </c>
      <c r="M20" s="64">
        <v>15</v>
      </c>
      <c r="N20" s="66" t="s">
        <v>10</v>
      </c>
      <c r="O20" s="58">
        <v>25</v>
      </c>
      <c r="P20" s="57" t="s">
        <v>10</v>
      </c>
      <c r="Q20" s="59">
        <v>13</v>
      </c>
      <c r="R20" s="58">
        <v>28</v>
      </c>
      <c r="S20" s="57">
        <v>20</v>
      </c>
      <c r="U20" s="56">
        <f t="shared" si="0"/>
        <v>9</v>
      </c>
      <c r="V20" s="56">
        <f t="shared" si="1"/>
        <v>11</v>
      </c>
      <c r="W20" s="56">
        <f t="shared" si="2"/>
        <v>13</v>
      </c>
      <c r="X20" s="56">
        <f t="shared" si="3"/>
        <v>13</v>
      </c>
      <c r="Y20" s="56">
        <f t="shared" si="4"/>
        <v>14</v>
      </c>
      <c r="Z20" s="56">
        <f t="shared" si="5"/>
        <v>15</v>
      </c>
      <c r="AA20" s="56">
        <f t="shared" si="6"/>
        <v>20</v>
      </c>
      <c r="AB20" s="56">
        <f t="shared" si="7"/>
        <v>22</v>
      </c>
      <c r="AC20" s="56">
        <f t="shared" si="8"/>
        <v>25</v>
      </c>
      <c r="AE20" s="56">
        <f t="shared" si="9"/>
        <v>20</v>
      </c>
      <c r="AF20" s="56">
        <f t="shared" si="10"/>
        <v>33</v>
      </c>
      <c r="AG20" s="56">
        <f t="shared" si="11"/>
        <v>46</v>
      </c>
      <c r="AH20" s="60">
        <f t="shared" si="12"/>
        <v>60</v>
      </c>
      <c r="AI20" s="56">
        <f t="shared" si="13"/>
        <v>75</v>
      </c>
      <c r="AJ20" s="56">
        <f t="shared" si="14"/>
        <v>95</v>
      </c>
      <c r="AK20" s="56">
        <f t="shared" si="15"/>
        <v>117</v>
      </c>
    </row>
    <row r="21" spans="1:43" x14ac:dyDescent="0.2">
      <c r="A21" s="8">
        <v>17</v>
      </c>
      <c r="B21" s="6"/>
      <c r="C21" s="6" t="s">
        <v>100</v>
      </c>
      <c r="D21" s="6" t="s">
        <v>101</v>
      </c>
      <c r="E21" s="37" t="s">
        <v>3</v>
      </c>
      <c r="F21" s="35"/>
      <c r="G21" s="61">
        <v>26</v>
      </c>
      <c r="H21" s="9">
        <v>22</v>
      </c>
      <c r="I21" s="35">
        <v>22</v>
      </c>
      <c r="J21" s="35">
        <v>12</v>
      </c>
      <c r="K21" s="61" t="s">
        <v>10</v>
      </c>
      <c r="L21" s="9">
        <v>13</v>
      </c>
      <c r="M21" s="35" t="s">
        <v>10</v>
      </c>
      <c r="N21" s="90">
        <v>14</v>
      </c>
      <c r="O21" s="9">
        <v>20</v>
      </c>
      <c r="P21" s="35">
        <v>16</v>
      </c>
      <c r="Q21" s="61">
        <v>12</v>
      </c>
      <c r="R21" s="9">
        <v>15</v>
      </c>
      <c r="S21" s="35">
        <v>11</v>
      </c>
      <c r="T21" s="6"/>
      <c r="U21" s="6">
        <f t="shared" si="0"/>
        <v>11</v>
      </c>
      <c r="V21" s="6">
        <f t="shared" si="1"/>
        <v>12</v>
      </c>
      <c r="W21" s="6">
        <f t="shared" si="2"/>
        <v>12</v>
      </c>
      <c r="X21" s="6">
        <f t="shared" si="3"/>
        <v>13</v>
      </c>
      <c r="Y21" s="6">
        <f t="shared" si="4"/>
        <v>14</v>
      </c>
      <c r="Z21" s="6">
        <f t="shared" si="5"/>
        <v>15</v>
      </c>
      <c r="AA21" s="6">
        <f t="shared" si="6"/>
        <v>16</v>
      </c>
      <c r="AB21" s="6">
        <f t="shared" si="7"/>
        <v>20</v>
      </c>
      <c r="AC21" s="6">
        <f t="shared" si="8"/>
        <v>22</v>
      </c>
      <c r="AD21" s="6"/>
      <c r="AE21" s="6">
        <f t="shared" si="9"/>
        <v>23</v>
      </c>
      <c r="AF21" s="6">
        <f t="shared" si="10"/>
        <v>35</v>
      </c>
      <c r="AG21" s="6">
        <f t="shared" si="11"/>
        <v>48</v>
      </c>
      <c r="AH21" s="31">
        <f t="shared" si="12"/>
        <v>62</v>
      </c>
      <c r="AI21" s="6">
        <f t="shared" si="13"/>
        <v>77</v>
      </c>
      <c r="AJ21" s="6">
        <f t="shared" si="14"/>
        <v>93</v>
      </c>
      <c r="AK21" s="6">
        <f t="shared" si="15"/>
        <v>113</v>
      </c>
    </row>
    <row r="22" spans="1:43" x14ac:dyDescent="0.2">
      <c r="A22" s="4">
        <v>18</v>
      </c>
      <c r="B22" s="6"/>
      <c r="C22" s="6" t="s">
        <v>82</v>
      </c>
      <c r="D22" s="6" t="s">
        <v>83</v>
      </c>
      <c r="E22" s="37" t="s">
        <v>4</v>
      </c>
      <c r="F22" s="35"/>
      <c r="G22" s="61">
        <v>15</v>
      </c>
      <c r="H22" s="9">
        <v>13</v>
      </c>
      <c r="I22" s="35">
        <v>11</v>
      </c>
      <c r="J22" s="35">
        <v>33</v>
      </c>
      <c r="K22" s="61">
        <v>11</v>
      </c>
      <c r="L22" s="9">
        <v>24</v>
      </c>
      <c r="M22" s="62">
        <v>16</v>
      </c>
      <c r="N22" s="90">
        <v>44</v>
      </c>
      <c r="O22" s="9">
        <v>13</v>
      </c>
      <c r="P22" s="35">
        <v>42</v>
      </c>
      <c r="Q22" s="61" t="s">
        <v>10</v>
      </c>
      <c r="R22" s="9" t="s">
        <v>10</v>
      </c>
      <c r="S22" s="35" t="s">
        <v>10</v>
      </c>
      <c r="T22" s="6"/>
      <c r="U22" s="6">
        <f t="shared" si="0"/>
        <v>11</v>
      </c>
      <c r="V22" s="6">
        <f t="shared" si="1"/>
        <v>11</v>
      </c>
      <c r="W22" s="6">
        <f t="shared" si="2"/>
        <v>13</v>
      </c>
      <c r="X22" s="6">
        <f t="shared" si="3"/>
        <v>13</v>
      </c>
      <c r="Y22" s="6">
        <f t="shared" si="4"/>
        <v>15</v>
      </c>
      <c r="Z22" s="6">
        <f t="shared" si="5"/>
        <v>16</v>
      </c>
      <c r="AA22" s="6">
        <f t="shared" si="6"/>
        <v>24</v>
      </c>
      <c r="AB22" s="6">
        <f t="shared" si="7"/>
        <v>33</v>
      </c>
      <c r="AC22" s="6">
        <f t="shared" si="8"/>
        <v>42</v>
      </c>
      <c r="AD22" s="6"/>
      <c r="AE22" s="6">
        <f t="shared" si="9"/>
        <v>22</v>
      </c>
      <c r="AF22" s="6">
        <f t="shared" si="10"/>
        <v>35</v>
      </c>
      <c r="AG22" s="6">
        <f t="shared" si="11"/>
        <v>48</v>
      </c>
      <c r="AH22" s="31">
        <f t="shared" si="12"/>
        <v>63</v>
      </c>
      <c r="AI22" s="6">
        <f t="shared" si="13"/>
        <v>79</v>
      </c>
      <c r="AJ22" s="6">
        <f t="shared" si="14"/>
        <v>103</v>
      </c>
      <c r="AK22" s="6">
        <f t="shared" si="15"/>
        <v>136</v>
      </c>
    </row>
    <row r="23" spans="1:43" x14ac:dyDescent="0.2">
      <c r="A23" s="8">
        <v>19</v>
      </c>
      <c r="B23" s="6"/>
      <c r="C23" s="6" t="s">
        <v>93</v>
      </c>
      <c r="D23" s="6" t="s">
        <v>94</v>
      </c>
      <c r="E23" s="37" t="s">
        <v>58</v>
      </c>
      <c r="F23" s="35"/>
      <c r="G23" s="61">
        <v>18</v>
      </c>
      <c r="H23" s="9">
        <v>24</v>
      </c>
      <c r="I23" s="35">
        <v>18</v>
      </c>
      <c r="J23" s="35" t="s">
        <v>10</v>
      </c>
      <c r="K23" s="61">
        <v>17</v>
      </c>
      <c r="L23" s="9">
        <v>12</v>
      </c>
      <c r="M23" s="62">
        <v>12</v>
      </c>
      <c r="N23" s="90" t="s">
        <v>10</v>
      </c>
      <c r="O23" s="9" t="s">
        <v>10</v>
      </c>
      <c r="P23" s="35" t="s">
        <v>10</v>
      </c>
      <c r="Q23" s="61">
        <v>14</v>
      </c>
      <c r="R23" s="9">
        <v>18</v>
      </c>
      <c r="S23" s="35">
        <v>14</v>
      </c>
      <c r="T23" s="6"/>
      <c r="U23" s="6">
        <f t="shared" si="0"/>
        <v>12</v>
      </c>
      <c r="V23" s="6">
        <f t="shared" si="1"/>
        <v>12</v>
      </c>
      <c r="W23" s="6">
        <f t="shared" si="2"/>
        <v>14</v>
      </c>
      <c r="X23" s="6">
        <f t="shared" si="3"/>
        <v>14</v>
      </c>
      <c r="Y23" s="6">
        <f t="shared" si="4"/>
        <v>17</v>
      </c>
      <c r="Z23" s="6">
        <f t="shared" si="5"/>
        <v>18</v>
      </c>
      <c r="AA23" s="6">
        <f t="shared" si="6"/>
        <v>18</v>
      </c>
      <c r="AB23" s="6">
        <f t="shared" si="7"/>
        <v>18</v>
      </c>
      <c r="AC23" s="6">
        <f t="shared" si="8"/>
        <v>24</v>
      </c>
      <c r="AD23" s="6"/>
      <c r="AE23" s="6">
        <f t="shared" si="9"/>
        <v>24</v>
      </c>
      <c r="AF23" s="6">
        <f t="shared" si="10"/>
        <v>38</v>
      </c>
      <c r="AG23" s="6">
        <f t="shared" si="11"/>
        <v>52</v>
      </c>
      <c r="AH23" s="31">
        <f t="shared" si="12"/>
        <v>69</v>
      </c>
      <c r="AI23" s="6">
        <f t="shared" si="13"/>
        <v>87</v>
      </c>
      <c r="AJ23" s="6">
        <f t="shared" si="14"/>
        <v>105</v>
      </c>
      <c r="AK23" s="6">
        <f t="shared" si="15"/>
        <v>123</v>
      </c>
      <c r="AL23" s="6"/>
    </row>
    <row r="24" spans="1:43" x14ac:dyDescent="0.2">
      <c r="A24" s="8">
        <v>20</v>
      </c>
      <c r="B24" s="6"/>
      <c r="C24" s="73" t="s">
        <v>105</v>
      </c>
      <c r="D24" s="73" t="s">
        <v>84</v>
      </c>
      <c r="E24" s="74" t="s">
        <v>58</v>
      </c>
      <c r="F24" s="75"/>
      <c r="G24" s="52">
        <v>31</v>
      </c>
      <c r="H24" s="53">
        <v>26</v>
      </c>
      <c r="I24" s="75">
        <v>25</v>
      </c>
      <c r="J24" s="75">
        <v>18</v>
      </c>
      <c r="K24" s="52">
        <v>21</v>
      </c>
      <c r="L24" s="53">
        <v>17</v>
      </c>
      <c r="M24" s="63">
        <v>18</v>
      </c>
      <c r="N24" s="94">
        <v>12</v>
      </c>
      <c r="O24" s="53">
        <v>26</v>
      </c>
      <c r="P24" s="75">
        <v>14</v>
      </c>
      <c r="Q24" s="52">
        <v>10</v>
      </c>
      <c r="R24" s="53" t="s">
        <v>10</v>
      </c>
      <c r="S24" s="75" t="s">
        <v>10</v>
      </c>
      <c r="T24" s="6"/>
      <c r="U24" s="6">
        <f t="shared" si="0"/>
        <v>10</v>
      </c>
      <c r="V24" s="6">
        <f t="shared" si="1"/>
        <v>12</v>
      </c>
      <c r="W24" s="6">
        <f t="shared" si="2"/>
        <v>14</v>
      </c>
      <c r="X24" s="6">
        <f t="shared" si="3"/>
        <v>17</v>
      </c>
      <c r="Y24" s="6">
        <f t="shared" si="4"/>
        <v>18</v>
      </c>
      <c r="Z24" s="6">
        <f t="shared" si="5"/>
        <v>18</v>
      </c>
      <c r="AA24" s="6">
        <f t="shared" si="6"/>
        <v>21</v>
      </c>
      <c r="AB24" s="6">
        <f t="shared" si="7"/>
        <v>25</v>
      </c>
      <c r="AC24" s="6">
        <f t="shared" si="8"/>
        <v>26</v>
      </c>
      <c r="AD24" s="6"/>
      <c r="AE24" s="6">
        <f t="shared" si="9"/>
        <v>22</v>
      </c>
      <c r="AF24" s="6">
        <f t="shared" si="10"/>
        <v>36</v>
      </c>
      <c r="AG24" s="6">
        <f t="shared" si="11"/>
        <v>53</v>
      </c>
      <c r="AH24" s="31">
        <f t="shared" si="12"/>
        <v>71</v>
      </c>
      <c r="AI24" s="6">
        <f t="shared" si="13"/>
        <v>89</v>
      </c>
      <c r="AJ24" s="6">
        <f t="shared" si="14"/>
        <v>110</v>
      </c>
      <c r="AK24" s="6">
        <f t="shared" si="15"/>
        <v>135</v>
      </c>
      <c r="AL24" s="6"/>
    </row>
    <row r="25" spans="1:43" s="56" customFormat="1" x14ac:dyDescent="0.2">
      <c r="A25" s="55">
        <v>21</v>
      </c>
      <c r="C25" s="56" t="s">
        <v>160</v>
      </c>
      <c r="D25" s="56" t="s">
        <v>153</v>
      </c>
      <c r="E25" s="69" t="s">
        <v>2</v>
      </c>
      <c r="F25" s="57"/>
      <c r="G25" s="59">
        <v>11</v>
      </c>
      <c r="H25" s="58" t="s">
        <v>10</v>
      </c>
      <c r="I25" s="57" t="s">
        <v>10</v>
      </c>
      <c r="J25" s="57">
        <v>20</v>
      </c>
      <c r="K25" s="59">
        <v>16</v>
      </c>
      <c r="L25" s="58">
        <v>23</v>
      </c>
      <c r="M25" s="64">
        <v>20</v>
      </c>
      <c r="N25" s="66">
        <v>13</v>
      </c>
      <c r="O25" s="58">
        <v>18</v>
      </c>
      <c r="P25" s="57">
        <v>13</v>
      </c>
      <c r="Q25" s="59">
        <v>28</v>
      </c>
      <c r="R25" s="58">
        <v>23</v>
      </c>
      <c r="S25" s="57">
        <v>23</v>
      </c>
      <c r="U25" s="56">
        <f t="shared" si="0"/>
        <v>11</v>
      </c>
      <c r="V25" s="56">
        <f t="shared" si="1"/>
        <v>13</v>
      </c>
      <c r="W25" s="56">
        <f t="shared" si="2"/>
        <v>13</v>
      </c>
      <c r="X25" s="56">
        <f t="shared" si="3"/>
        <v>16</v>
      </c>
      <c r="Y25" s="56">
        <f t="shared" si="4"/>
        <v>18</v>
      </c>
      <c r="Z25" s="56">
        <f t="shared" si="5"/>
        <v>20</v>
      </c>
      <c r="AA25" s="56">
        <f t="shared" si="6"/>
        <v>20</v>
      </c>
      <c r="AB25" s="56">
        <f t="shared" si="7"/>
        <v>23</v>
      </c>
      <c r="AC25" s="56">
        <f t="shared" si="8"/>
        <v>23</v>
      </c>
      <c r="AE25" s="56">
        <f t="shared" si="9"/>
        <v>24</v>
      </c>
      <c r="AF25" s="56">
        <f t="shared" si="10"/>
        <v>37</v>
      </c>
      <c r="AG25" s="56">
        <f t="shared" si="11"/>
        <v>53</v>
      </c>
      <c r="AH25" s="60">
        <f t="shared" si="12"/>
        <v>71</v>
      </c>
      <c r="AI25" s="56">
        <f t="shared" si="13"/>
        <v>91</v>
      </c>
      <c r="AJ25" s="56">
        <f t="shared" si="14"/>
        <v>111</v>
      </c>
      <c r="AK25" s="56">
        <f t="shared" si="15"/>
        <v>134</v>
      </c>
    </row>
    <row r="26" spans="1:43" x14ac:dyDescent="0.2">
      <c r="A26" s="8">
        <v>22</v>
      </c>
      <c r="B26"/>
      <c r="C26" s="6" t="s">
        <v>91</v>
      </c>
      <c r="D26" s="6" t="s">
        <v>92</v>
      </c>
      <c r="E26" s="37" t="s">
        <v>2</v>
      </c>
      <c r="F26" s="35"/>
      <c r="G26" s="61">
        <v>24</v>
      </c>
      <c r="H26" s="9">
        <v>12</v>
      </c>
      <c r="I26" s="35">
        <v>16</v>
      </c>
      <c r="J26" s="35">
        <v>16</v>
      </c>
      <c r="K26" s="61">
        <v>15</v>
      </c>
      <c r="L26" s="9" t="s">
        <v>10</v>
      </c>
      <c r="M26" s="35" t="s">
        <v>10</v>
      </c>
      <c r="N26" s="90">
        <v>15</v>
      </c>
      <c r="O26" s="9">
        <v>19</v>
      </c>
      <c r="P26" s="35">
        <v>15</v>
      </c>
      <c r="Q26" s="61" t="s">
        <v>10</v>
      </c>
      <c r="R26" s="9">
        <v>19</v>
      </c>
      <c r="S26" s="95" t="s">
        <v>10</v>
      </c>
      <c r="T26" s="6"/>
      <c r="U26" s="6">
        <f t="shared" si="0"/>
        <v>12</v>
      </c>
      <c r="V26" s="6">
        <f t="shared" si="1"/>
        <v>15</v>
      </c>
      <c r="W26" s="6">
        <f t="shared" si="2"/>
        <v>15</v>
      </c>
      <c r="X26" s="6">
        <f t="shared" si="3"/>
        <v>15</v>
      </c>
      <c r="Y26" s="6">
        <f t="shared" si="4"/>
        <v>16</v>
      </c>
      <c r="Z26" s="6">
        <f t="shared" si="5"/>
        <v>16</v>
      </c>
      <c r="AA26" s="6">
        <f t="shared" si="6"/>
        <v>19</v>
      </c>
      <c r="AB26" s="6">
        <f t="shared" si="7"/>
        <v>19</v>
      </c>
      <c r="AC26" s="6">
        <f t="shared" si="8"/>
        <v>24</v>
      </c>
      <c r="AD26" s="6"/>
      <c r="AE26" s="6">
        <f t="shared" si="9"/>
        <v>27</v>
      </c>
      <c r="AF26" s="6">
        <f t="shared" si="10"/>
        <v>42</v>
      </c>
      <c r="AG26" s="6">
        <f t="shared" si="11"/>
        <v>57</v>
      </c>
      <c r="AH26" s="31">
        <f t="shared" si="12"/>
        <v>73</v>
      </c>
      <c r="AI26" s="6">
        <f t="shared" si="13"/>
        <v>89</v>
      </c>
      <c r="AJ26" s="6">
        <f t="shared" si="14"/>
        <v>108</v>
      </c>
      <c r="AK26" s="6">
        <f t="shared" si="15"/>
        <v>127</v>
      </c>
    </row>
    <row r="27" spans="1:43" x14ac:dyDescent="0.2">
      <c r="A27" s="8">
        <v>23</v>
      </c>
      <c r="B27" s="6"/>
      <c r="C27" s="6" t="s">
        <v>44</v>
      </c>
      <c r="D27" s="6" t="s">
        <v>104</v>
      </c>
      <c r="E27" s="37" t="s">
        <v>162</v>
      </c>
      <c r="F27" s="35"/>
      <c r="G27" s="61">
        <v>28</v>
      </c>
      <c r="H27" s="9">
        <v>28</v>
      </c>
      <c r="I27" s="35">
        <v>24</v>
      </c>
      <c r="J27" s="35" t="s">
        <v>10</v>
      </c>
      <c r="K27" s="61" t="s">
        <v>10</v>
      </c>
      <c r="L27" s="9">
        <v>20</v>
      </c>
      <c r="M27" s="35" t="s">
        <v>10</v>
      </c>
      <c r="N27" s="90">
        <v>20</v>
      </c>
      <c r="O27" s="9">
        <v>28</v>
      </c>
      <c r="P27" s="35">
        <v>19</v>
      </c>
      <c r="Q27" s="61">
        <v>15</v>
      </c>
      <c r="R27" s="9">
        <v>10</v>
      </c>
      <c r="S27" s="35">
        <v>10</v>
      </c>
      <c r="T27" s="6"/>
      <c r="U27" s="6">
        <f t="shared" si="0"/>
        <v>10</v>
      </c>
      <c r="V27" s="6">
        <f t="shared" si="1"/>
        <v>10</v>
      </c>
      <c r="W27" s="6">
        <f t="shared" si="2"/>
        <v>15</v>
      </c>
      <c r="X27" s="6">
        <f t="shared" si="3"/>
        <v>19</v>
      </c>
      <c r="Y27" s="6">
        <f t="shared" si="4"/>
        <v>20</v>
      </c>
      <c r="Z27" s="6">
        <f t="shared" si="5"/>
        <v>20</v>
      </c>
      <c r="AA27" s="6">
        <f t="shared" si="6"/>
        <v>24</v>
      </c>
      <c r="AB27" s="6">
        <f t="shared" si="7"/>
        <v>28</v>
      </c>
      <c r="AC27" s="6">
        <f t="shared" si="8"/>
        <v>28</v>
      </c>
      <c r="AD27" s="6"/>
      <c r="AE27" s="6">
        <f t="shared" si="9"/>
        <v>20</v>
      </c>
      <c r="AF27" s="6">
        <f t="shared" si="10"/>
        <v>35</v>
      </c>
      <c r="AG27" s="6">
        <f t="shared" si="11"/>
        <v>54</v>
      </c>
      <c r="AH27" s="31">
        <f t="shared" si="12"/>
        <v>74</v>
      </c>
      <c r="AI27" s="6">
        <f t="shared" si="13"/>
        <v>94</v>
      </c>
      <c r="AJ27" s="6">
        <f t="shared" si="14"/>
        <v>118</v>
      </c>
      <c r="AK27" s="6">
        <f t="shared" si="15"/>
        <v>146</v>
      </c>
    </row>
    <row r="28" spans="1:43" x14ac:dyDescent="0.2">
      <c r="A28" s="4">
        <v>24</v>
      </c>
      <c r="B28" s="6"/>
      <c r="C28" s="6" t="s">
        <v>85</v>
      </c>
      <c r="D28" s="6" t="s">
        <v>86</v>
      </c>
      <c r="E28" s="37" t="s">
        <v>58</v>
      </c>
      <c r="F28" s="35"/>
      <c r="G28" s="61">
        <v>16</v>
      </c>
      <c r="H28" s="9">
        <v>13</v>
      </c>
      <c r="I28" s="35">
        <v>13</v>
      </c>
      <c r="J28" s="35">
        <v>15</v>
      </c>
      <c r="K28" s="61">
        <v>27</v>
      </c>
      <c r="L28" s="9" t="s">
        <v>10</v>
      </c>
      <c r="M28" s="35" t="s">
        <v>10</v>
      </c>
      <c r="N28" s="90">
        <v>18</v>
      </c>
      <c r="O28" s="9">
        <v>49</v>
      </c>
      <c r="P28" s="35">
        <v>32</v>
      </c>
      <c r="Q28" s="61">
        <v>20</v>
      </c>
      <c r="R28" s="9">
        <v>25</v>
      </c>
      <c r="S28" s="35">
        <v>22</v>
      </c>
      <c r="T28" s="6"/>
      <c r="U28" s="6">
        <f t="shared" si="0"/>
        <v>13</v>
      </c>
      <c r="V28" s="6">
        <f t="shared" si="1"/>
        <v>13</v>
      </c>
      <c r="W28" s="6">
        <f t="shared" si="2"/>
        <v>15</v>
      </c>
      <c r="X28" s="6">
        <f t="shared" si="3"/>
        <v>16</v>
      </c>
      <c r="Y28" s="6">
        <f t="shared" si="4"/>
        <v>18</v>
      </c>
      <c r="Z28" s="6">
        <f t="shared" si="5"/>
        <v>20</v>
      </c>
      <c r="AA28" s="6">
        <f t="shared" si="6"/>
        <v>22</v>
      </c>
      <c r="AB28" s="6">
        <f t="shared" si="7"/>
        <v>25</v>
      </c>
      <c r="AC28" s="6">
        <f t="shared" si="8"/>
        <v>27</v>
      </c>
      <c r="AD28" s="6"/>
      <c r="AE28" s="6">
        <f t="shared" si="9"/>
        <v>26</v>
      </c>
      <c r="AF28" s="6">
        <f t="shared" si="10"/>
        <v>41</v>
      </c>
      <c r="AG28" s="6">
        <f t="shared" si="11"/>
        <v>57</v>
      </c>
      <c r="AH28" s="31">
        <f t="shared" si="12"/>
        <v>75</v>
      </c>
      <c r="AI28" s="6">
        <f t="shared" si="13"/>
        <v>95</v>
      </c>
      <c r="AJ28" s="6">
        <f t="shared" si="14"/>
        <v>117</v>
      </c>
      <c r="AK28" s="6">
        <f t="shared" si="15"/>
        <v>142</v>
      </c>
    </row>
    <row r="29" spans="1:43" x14ac:dyDescent="0.2">
      <c r="A29" s="8">
        <v>25</v>
      </c>
      <c r="B29" s="6"/>
      <c r="C29" s="73" t="s">
        <v>89</v>
      </c>
      <c r="D29" s="73" t="s">
        <v>90</v>
      </c>
      <c r="E29" s="74" t="s">
        <v>58</v>
      </c>
      <c r="F29" s="75"/>
      <c r="G29" s="52">
        <v>20</v>
      </c>
      <c r="H29" s="53">
        <v>16</v>
      </c>
      <c r="I29" s="75">
        <v>15</v>
      </c>
      <c r="J29" s="75">
        <v>27</v>
      </c>
      <c r="K29" s="52">
        <v>28</v>
      </c>
      <c r="L29" s="53">
        <v>25</v>
      </c>
      <c r="M29" s="63">
        <v>24</v>
      </c>
      <c r="N29" s="94">
        <v>19</v>
      </c>
      <c r="O29" s="53">
        <v>22</v>
      </c>
      <c r="P29" s="75">
        <v>18</v>
      </c>
      <c r="Q29" s="52">
        <v>17</v>
      </c>
      <c r="R29" s="53">
        <v>17</v>
      </c>
      <c r="S29" s="75">
        <v>15</v>
      </c>
      <c r="T29" s="6"/>
      <c r="U29" s="6">
        <f t="shared" si="0"/>
        <v>15</v>
      </c>
      <c r="V29" s="6">
        <f t="shared" si="1"/>
        <v>15</v>
      </c>
      <c r="W29" s="6">
        <f t="shared" si="2"/>
        <v>16</v>
      </c>
      <c r="X29" s="6">
        <f t="shared" si="3"/>
        <v>17</v>
      </c>
      <c r="Y29" s="6">
        <f t="shared" si="4"/>
        <v>17</v>
      </c>
      <c r="Z29" s="6">
        <f t="shared" si="5"/>
        <v>18</v>
      </c>
      <c r="AA29" s="6">
        <f t="shared" si="6"/>
        <v>19</v>
      </c>
      <c r="AB29" s="6">
        <f t="shared" si="7"/>
        <v>20</v>
      </c>
      <c r="AC29" s="6">
        <f t="shared" si="8"/>
        <v>22</v>
      </c>
      <c r="AD29" s="6"/>
      <c r="AE29" s="6">
        <f t="shared" si="9"/>
        <v>30</v>
      </c>
      <c r="AF29" s="6">
        <f t="shared" si="10"/>
        <v>46</v>
      </c>
      <c r="AG29" s="6">
        <f t="shared" si="11"/>
        <v>63</v>
      </c>
      <c r="AH29" s="31">
        <f t="shared" si="12"/>
        <v>80</v>
      </c>
      <c r="AI29" s="6">
        <f t="shared" si="13"/>
        <v>98</v>
      </c>
      <c r="AJ29" s="6">
        <f t="shared" si="14"/>
        <v>117</v>
      </c>
      <c r="AK29" s="6">
        <f t="shared" si="15"/>
        <v>137</v>
      </c>
    </row>
    <row r="30" spans="1:43" s="56" customFormat="1" x14ac:dyDescent="0.2">
      <c r="A30" s="55">
        <v>26</v>
      </c>
      <c r="C30" s="56" t="s">
        <v>54</v>
      </c>
      <c r="D30" s="56" t="s">
        <v>43</v>
      </c>
      <c r="E30" s="69" t="s">
        <v>56</v>
      </c>
      <c r="F30" s="57"/>
      <c r="G30" s="59">
        <v>22</v>
      </c>
      <c r="H30" s="58">
        <v>18</v>
      </c>
      <c r="I30" s="57">
        <v>17</v>
      </c>
      <c r="J30" s="57">
        <v>14</v>
      </c>
      <c r="K30" s="59">
        <v>20</v>
      </c>
      <c r="L30" s="58">
        <v>19</v>
      </c>
      <c r="M30" s="64">
        <v>19</v>
      </c>
      <c r="N30" s="66">
        <v>17</v>
      </c>
      <c r="O30" s="58">
        <v>17</v>
      </c>
      <c r="P30" s="57">
        <v>17</v>
      </c>
      <c r="Q30" s="59" t="s">
        <v>10</v>
      </c>
      <c r="R30" s="58" t="s">
        <v>10</v>
      </c>
      <c r="S30" s="57" t="s">
        <v>10</v>
      </c>
      <c r="U30" s="56">
        <f t="shared" si="0"/>
        <v>14</v>
      </c>
      <c r="V30" s="56">
        <f t="shared" si="1"/>
        <v>17</v>
      </c>
      <c r="W30" s="56">
        <f t="shared" si="2"/>
        <v>17</v>
      </c>
      <c r="X30" s="56">
        <f t="shared" si="3"/>
        <v>17</v>
      </c>
      <c r="Y30" s="56">
        <f t="shared" si="4"/>
        <v>17</v>
      </c>
      <c r="Z30" s="56">
        <f t="shared" si="5"/>
        <v>18</v>
      </c>
      <c r="AA30" s="56">
        <f t="shared" si="6"/>
        <v>19</v>
      </c>
      <c r="AB30" s="56">
        <f t="shared" si="7"/>
        <v>19</v>
      </c>
      <c r="AC30" s="56">
        <f t="shared" si="8"/>
        <v>20</v>
      </c>
      <c r="AE30" s="56">
        <f t="shared" si="9"/>
        <v>31</v>
      </c>
      <c r="AF30" s="56">
        <f t="shared" si="10"/>
        <v>48</v>
      </c>
      <c r="AG30" s="56">
        <f t="shared" si="11"/>
        <v>65</v>
      </c>
      <c r="AH30" s="60">
        <f t="shared" si="12"/>
        <v>82</v>
      </c>
      <c r="AI30" s="56">
        <f t="shared" si="13"/>
        <v>100</v>
      </c>
      <c r="AJ30" s="56">
        <f t="shared" si="14"/>
        <v>119</v>
      </c>
      <c r="AK30" s="56">
        <f t="shared" si="15"/>
        <v>138</v>
      </c>
    </row>
    <row r="31" spans="1:43" x14ac:dyDescent="0.2">
      <c r="A31" s="8">
        <v>27</v>
      </c>
      <c r="B31" s="6"/>
      <c r="C31" s="6" t="s">
        <v>41</v>
      </c>
      <c r="D31" s="6" t="s">
        <v>111</v>
      </c>
      <c r="E31" s="37" t="s">
        <v>4</v>
      </c>
      <c r="F31" s="35"/>
      <c r="G31" s="61">
        <v>30</v>
      </c>
      <c r="H31" s="9">
        <v>36</v>
      </c>
      <c r="I31" s="35">
        <v>29</v>
      </c>
      <c r="J31" s="35">
        <v>26</v>
      </c>
      <c r="K31" s="61">
        <v>23</v>
      </c>
      <c r="L31" s="9">
        <v>26</v>
      </c>
      <c r="M31" s="62">
        <v>22</v>
      </c>
      <c r="N31" s="90">
        <v>29</v>
      </c>
      <c r="O31" s="9">
        <v>39</v>
      </c>
      <c r="P31" s="35">
        <v>30</v>
      </c>
      <c r="Q31" s="61">
        <v>16</v>
      </c>
      <c r="R31" s="9">
        <v>13</v>
      </c>
      <c r="S31" s="35">
        <v>13</v>
      </c>
      <c r="T31" s="6"/>
      <c r="U31" s="6">
        <f t="shared" si="0"/>
        <v>13</v>
      </c>
      <c r="V31" s="6">
        <f t="shared" si="1"/>
        <v>13</v>
      </c>
      <c r="W31" s="6">
        <f t="shared" si="2"/>
        <v>16</v>
      </c>
      <c r="X31" s="6">
        <f t="shared" si="3"/>
        <v>22</v>
      </c>
      <c r="Y31" s="6">
        <f t="shared" si="4"/>
        <v>23</v>
      </c>
      <c r="Z31" s="6">
        <f t="shared" si="5"/>
        <v>26</v>
      </c>
      <c r="AA31" s="6">
        <f t="shared" si="6"/>
        <v>26</v>
      </c>
      <c r="AB31" s="6">
        <f t="shared" si="7"/>
        <v>29</v>
      </c>
      <c r="AC31" s="6">
        <f t="shared" si="8"/>
        <v>29</v>
      </c>
      <c r="AD31" s="6"/>
      <c r="AE31" s="6">
        <f t="shared" si="9"/>
        <v>26</v>
      </c>
      <c r="AF31" s="6">
        <f t="shared" si="10"/>
        <v>42</v>
      </c>
      <c r="AG31" s="6">
        <f t="shared" si="11"/>
        <v>64</v>
      </c>
      <c r="AH31" s="31">
        <f t="shared" si="12"/>
        <v>87</v>
      </c>
      <c r="AI31" s="6">
        <f t="shared" si="13"/>
        <v>113</v>
      </c>
      <c r="AJ31" s="6">
        <f t="shared" si="14"/>
        <v>139</v>
      </c>
      <c r="AK31" s="6">
        <f t="shared" si="15"/>
        <v>168</v>
      </c>
    </row>
    <row r="32" spans="1:43" x14ac:dyDescent="0.2">
      <c r="A32" s="8">
        <v>28</v>
      </c>
      <c r="B32" s="6"/>
      <c r="C32" s="6" t="s">
        <v>145</v>
      </c>
      <c r="D32" s="6" t="s">
        <v>146</v>
      </c>
      <c r="E32" s="37" t="s">
        <v>58</v>
      </c>
      <c r="F32" s="35"/>
      <c r="G32" s="61" t="s">
        <v>10</v>
      </c>
      <c r="H32" s="9" t="s">
        <v>10</v>
      </c>
      <c r="I32" s="35" t="s">
        <v>10</v>
      </c>
      <c r="J32" s="35" t="s">
        <v>10</v>
      </c>
      <c r="K32" s="61" t="s">
        <v>10</v>
      </c>
      <c r="L32" s="9" t="s">
        <v>10</v>
      </c>
      <c r="M32" s="35" t="s">
        <v>10</v>
      </c>
      <c r="N32" s="90">
        <v>21</v>
      </c>
      <c r="O32" s="9">
        <v>6</v>
      </c>
      <c r="P32" s="35">
        <v>11</v>
      </c>
      <c r="Q32" s="61">
        <v>18</v>
      </c>
      <c r="R32" s="9">
        <v>49</v>
      </c>
      <c r="S32" s="35">
        <v>32</v>
      </c>
      <c r="T32" s="6"/>
      <c r="U32" s="6">
        <f t="shared" si="0"/>
        <v>6</v>
      </c>
      <c r="V32" s="6">
        <f t="shared" si="1"/>
        <v>11</v>
      </c>
      <c r="W32" s="6">
        <f t="shared" si="2"/>
        <v>18</v>
      </c>
      <c r="X32" s="6">
        <f t="shared" si="3"/>
        <v>21</v>
      </c>
      <c r="Y32" s="6">
        <f t="shared" si="4"/>
        <v>32</v>
      </c>
      <c r="Z32" s="6">
        <f t="shared" si="5"/>
        <v>49</v>
      </c>
      <c r="AA32" s="6" t="e">
        <f t="shared" si="6"/>
        <v>#NUM!</v>
      </c>
      <c r="AB32" s="6" t="e">
        <f t="shared" si="7"/>
        <v>#NUM!</v>
      </c>
      <c r="AC32" s="6" t="e">
        <f t="shared" si="8"/>
        <v>#NUM!</v>
      </c>
      <c r="AD32" s="6"/>
      <c r="AE32" s="6">
        <f t="shared" si="9"/>
        <v>17</v>
      </c>
      <c r="AF32" s="6">
        <f t="shared" si="10"/>
        <v>35</v>
      </c>
      <c r="AG32" s="6">
        <f t="shared" si="11"/>
        <v>56</v>
      </c>
      <c r="AH32" s="31">
        <f t="shared" si="12"/>
        <v>88</v>
      </c>
      <c r="AI32" s="6">
        <f t="shared" si="13"/>
        <v>137</v>
      </c>
      <c r="AJ32" s="6" t="e">
        <f t="shared" si="14"/>
        <v>#NUM!</v>
      </c>
      <c r="AK32" s="6" t="e">
        <f t="shared" si="15"/>
        <v>#NUM!</v>
      </c>
    </row>
    <row r="33" spans="1:43" x14ac:dyDescent="0.2">
      <c r="A33" s="4">
        <v>29</v>
      </c>
      <c r="B33" s="6"/>
      <c r="C33" s="6" t="s">
        <v>37</v>
      </c>
      <c r="D33" s="6" t="s">
        <v>125</v>
      </c>
      <c r="E33" s="37" t="s">
        <v>2</v>
      </c>
      <c r="F33" s="35"/>
      <c r="G33" s="61" t="s">
        <v>10</v>
      </c>
      <c r="H33" s="9">
        <v>21</v>
      </c>
      <c r="I33" s="35" t="s">
        <v>10</v>
      </c>
      <c r="J33" s="35">
        <v>22</v>
      </c>
      <c r="K33" s="61">
        <v>22</v>
      </c>
      <c r="L33" s="9">
        <v>15</v>
      </c>
      <c r="M33" s="62">
        <v>17</v>
      </c>
      <c r="N33" s="90">
        <v>41</v>
      </c>
      <c r="O33" s="9">
        <v>23</v>
      </c>
      <c r="P33" s="35">
        <v>39</v>
      </c>
      <c r="Q33" s="61">
        <v>21</v>
      </c>
      <c r="R33" s="9">
        <v>21</v>
      </c>
      <c r="S33" s="35">
        <v>19</v>
      </c>
      <c r="T33" s="6"/>
      <c r="U33" s="6">
        <f t="shared" si="0"/>
        <v>15</v>
      </c>
      <c r="V33" s="6">
        <f t="shared" si="1"/>
        <v>17</v>
      </c>
      <c r="W33" s="6">
        <f t="shared" si="2"/>
        <v>19</v>
      </c>
      <c r="X33" s="6">
        <f t="shared" si="3"/>
        <v>21</v>
      </c>
      <c r="Y33" s="6">
        <f t="shared" si="4"/>
        <v>21</v>
      </c>
      <c r="Z33" s="6">
        <f t="shared" si="5"/>
        <v>21</v>
      </c>
      <c r="AA33" s="6">
        <f t="shared" si="6"/>
        <v>22</v>
      </c>
      <c r="AB33" s="6">
        <f t="shared" si="7"/>
        <v>22</v>
      </c>
      <c r="AC33" s="6">
        <f t="shared" si="8"/>
        <v>23</v>
      </c>
      <c r="AD33" s="6"/>
      <c r="AE33" s="6">
        <f t="shared" si="9"/>
        <v>32</v>
      </c>
      <c r="AF33" s="6">
        <f t="shared" si="10"/>
        <v>51</v>
      </c>
      <c r="AG33" s="6">
        <f t="shared" si="11"/>
        <v>72</v>
      </c>
      <c r="AH33" s="31">
        <f t="shared" si="12"/>
        <v>93</v>
      </c>
      <c r="AI33" s="6">
        <f t="shared" si="13"/>
        <v>114</v>
      </c>
      <c r="AJ33" s="6">
        <f t="shared" si="14"/>
        <v>136</v>
      </c>
      <c r="AK33" s="6">
        <f t="shared" si="15"/>
        <v>158</v>
      </c>
    </row>
    <row r="34" spans="1:43" x14ac:dyDescent="0.2">
      <c r="A34" s="4">
        <v>30</v>
      </c>
      <c r="B34" s="6"/>
      <c r="C34" s="73" t="s">
        <v>150</v>
      </c>
      <c r="D34" s="73" t="s">
        <v>151</v>
      </c>
      <c r="E34" s="74" t="s">
        <v>26</v>
      </c>
      <c r="F34" s="75"/>
      <c r="G34" s="52" t="s">
        <v>10</v>
      </c>
      <c r="H34" s="53">
        <v>31</v>
      </c>
      <c r="I34" s="75" t="s">
        <v>10</v>
      </c>
      <c r="J34" s="75" t="s">
        <v>10</v>
      </c>
      <c r="K34" s="52" t="s">
        <v>10</v>
      </c>
      <c r="L34" s="53">
        <v>11</v>
      </c>
      <c r="M34" s="75" t="s">
        <v>10</v>
      </c>
      <c r="N34" s="94">
        <v>16</v>
      </c>
      <c r="O34" s="53">
        <v>37</v>
      </c>
      <c r="P34" s="75">
        <v>20</v>
      </c>
      <c r="Q34" s="52">
        <v>23</v>
      </c>
      <c r="R34" s="53">
        <v>31</v>
      </c>
      <c r="S34" s="75">
        <v>24</v>
      </c>
      <c r="T34" s="6"/>
      <c r="U34" s="6">
        <f t="shared" si="0"/>
        <v>11</v>
      </c>
      <c r="V34" s="6">
        <f t="shared" si="1"/>
        <v>16</v>
      </c>
      <c r="W34" s="6">
        <f t="shared" si="2"/>
        <v>20</v>
      </c>
      <c r="X34" s="6">
        <f t="shared" si="3"/>
        <v>23</v>
      </c>
      <c r="Y34" s="6">
        <f t="shared" si="4"/>
        <v>24</v>
      </c>
      <c r="Z34" s="6">
        <f t="shared" si="5"/>
        <v>31</v>
      </c>
      <c r="AA34" s="6">
        <f t="shared" si="6"/>
        <v>31</v>
      </c>
      <c r="AB34" s="6">
        <f t="shared" si="7"/>
        <v>37</v>
      </c>
      <c r="AC34" s="6" t="e">
        <f t="shared" si="8"/>
        <v>#NUM!</v>
      </c>
      <c r="AD34" s="6"/>
      <c r="AE34" s="6">
        <f t="shared" si="9"/>
        <v>27</v>
      </c>
      <c r="AF34" s="6">
        <f t="shared" si="10"/>
        <v>47</v>
      </c>
      <c r="AG34" s="6">
        <f t="shared" si="11"/>
        <v>70</v>
      </c>
      <c r="AH34" s="31">
        <f t="shared" si="12"/>
        <v>94</v>
      </c>
      <c r="AI34" s="6">
        <f t="shared" si="13"/>
        <v>125</v>
      </c>
      <c r="AJ34" s="6">
        <f t="shared" si="14"/>
        <v>156</v>
      </c>
      <c r="AK34" s="6">
        <f t="shared" si="15"/>
        <v>193</v>
      </c>
    </row>
    <row r="35" spans="1:43" s="56" customFormat="1" x14ac:dyDescent="0.2">
      <c r="A35" s="55">
        <v>31</v>
      </c>
      <c r="C35" s="56" t="s">
        <v>98</v>
      </c>
      <c r="D35" s="56" t="s">
        <v>99</v>
      </c>
      <c r="E35" s="69" t="s">
        <v>2</v>
      </c>
      <c r="F35" s="57"/>
      <c r="G35" s="59">
        <v>27</v>
      </c>
      <c r="H35" s="58">
        <v>20</v>
      </c>
      <c r="I35" s="57">
        <v>21</v>
      </c>
      <c r="J35" s="57" t="s">
        <v>10</v>
      </c>
      <c r="K35" s="59">
        <v>25</v>
      </c>
      <c r="L35" s="58">
        <v>28</v>
      </c>
      <c r="M35" s="64">
        <v>23</v>
      </c>
      <c r="N35" s="66">
        <v>24</v>
      </c>
      <c r="O35" s="58">
        <v>24</v>
      </c>
      <c r="P35" s="57">
        <v>21</v>
      </c>
      <c r="Q35" s="59">
        <v>24</v>
      </c>
      <c r="R35" s="58">
        <v>22</v>
      </c>
      <c r="S35" s="57">
        <v>21</v>
      </c>
      <c r="U35" s="56">
        <f t="shared" si="0"/>
        <v>20</v>
      </c>
      <c r="V35" s="56">
        <f t="shared" si="1"/>
        <v>21</v>
      </c>
      <c r="W35" s="56">
        <f t="shared" si="2"/>
        <v>21</v>
      </c>
      <c r="X35" s="56">
        <f t="shared" si="3"/>
        <v>21</v>
      </c>
      <c r="Y35" s="56">
        <f t="shared" si="4"/>
        <v>22</v>
      </c>
      <c r="Z35" s="56">
        <f t="shared" si="5"/>
        <v>23</v>
      </c>
      <c r="AA35" s="56">
        <f t="shared" si="6"/>
        <v>24</v>
      </c>
      <c r="AB35" s="56">
        <f t="shared" si="7"/>
        <v>24</v>
      </c>
      <c r="AC35" s="56">
        <f t="shared" si="8"/>
        <v>24</v>
      </c>
      <c r="AE35" s="56">
        <f t="shared" si="9"/>
        <v>41</v>
      </c>
      <c r="AF35" s="56">
        <f t="shared" si="10"/>
        <v>62</v>
      </c>
      <c r="AG35" s="56">
        <f t="shared" si="11"/>
        <v>83</v>
      </c>
      <c r="AH35" s="60">
        <f t="shared" si="12"/>
        <v>105</v>
      </c>
      <c r="AI35" s="56">
        <f t="shared" si="13"/>
        <v>128</v>
      </c>
      <c r="AJ35" s="56">
        <f t="shared" si="14"/>
        <v>152</v>
      </c>
      <c r="AK35" s="56">
        <f t="shared" si="15"/>
        <v>176</v>
      </c>
    </row>
    <row r="36" spans="1:43" s="6" customFormat="1" x14ac:dyDescent="0.2">
      <c r="A36" s="8">
        <v>32</v>
      </c>
      <c r="C36" s="6" t="s">
        <v>38</v>
      </c>
      <c r="D36" s="6" t="s">
        <v>95</v>
      </c>
      <c r="E36" s="37" t="s">
        <v>26</v>
      </c>
      <c r="F36" s="35"/>
      <c r="G36" s="61">
        <v>19</v>
      </c>
      <c r="H36" s="9">
        <v>25</v>
      </c>
      <c r="I36" s="35">
        <v>19</v>
      </c>
      <c r="J36" s="35">
        <v>23</v>
      </c>
      <c r="K36" s="61">
        <v>32</v>
      </c>
      <c r="L36" s="9">
        <v>27</v>
      </c>
      <c r="M36" s="62">
        <v>27</v>
      </c>
      <c r="N36" s="90">
        <v>27</v>
      </c>
      <c r="O36" s="9">
        <v>21</v>
      </c>
      <c r="P36" s="35">
        <v>24</v>
      </c>
      <c r="Q36" s="61">
        <v>37</v>
      </c>
      <c r="R36" s="9">
        <v>37</v>
      </c>
      <c r="S36" s="35">
        <v>34</v>
      </c>
      <c r="U36" s="6">
        <f t="shared" si="0"/>
        <v>19</v>
      </c>
      <c r="V36" s="6">
        <f t="shared" si="1"/>
        <v>19</v>
      </c>
      <c r="W36" s="6">
        <f t="shared" si="2"/>
        <v>21</v>
      </c>
      <c r="X36" s="6">
        <f t="shared" si="3"/>
        <v>23</v>
      </c>
      <c r="Y36" s="6">
        <f t="shared" si="4"/>
        <v>24</v>
      </c>
      <c r="Z36" s="6">
        <f t="shared" si="5"/>
        <v>25</v>
      </c>
      <c r="AA36" s="6">
        <f t="shared" si="6"/>
        <v>27</v>
      </c>
      <c r="AB36" s="6">
        <f t="shared" si="7"/>
        <v>27</v>
      </c>
      <c r="AC36" s="6">
        <f t="shared" si="8"/>
        <v>27</v>
      </c>
      <c r="AE36" s="6">
        <f t="shared" si="9"/>
        <v>38</v>
      </c>
      <c r="AF36" s="6">
        <f t="shared" si="10"/>
        <v>59</v>
      </c>
      <c r="AG36" s="6">
        <f t="shared" si="11"/>
        <v>82</v>
      </c>
      <c r="AH36" s="31">
        <f t="shared" si="12"/>
        <v>106</v>
      </c>
      <c r="AI36" s="6">
        <f t="shared" si="13"/>
        <v>131</v>
      </c>
      <c r="AJ36" s="6">
        <f t="shared" si="14"/>
        <v>158</v>
      </c>
      <c r="AK36" s="6">
        <f t="shared" si="15"/>
        <v>185</v>
      </c>
    </row>
    <row r="37" spans="1:43" s="6" customFormat="1" x14ac:dyDescent="0.2">
      <c r="A37" s="8">
        <v>33</v>
      </c>
      <c r="C37" s="6" t="s">
        <v>109</v>
      </c>
      <c r="D37" s="6" t="s">
        <v>110</v>
      </c>
      <c r="E37" s="70" t="s">
        <v>26</v>
      </c>
      <c r="F37" s="35"/>
      <c r="G37" s="61">
        <v>34</v>
      </c>
      <c r="H37" s="9">
        <v>29</v>
      </c>
      <c r="I37" s="35">
        <v>28</v>
      </c>
      <c r="J37" s="35">
        <v>29</v>
      </c>
      <c r="K37" s="61">
        <v>24</v>
      </c>
      <c r="L37" s="9" t="s">
        <v>10</v>
      </c>
      <c r="M37" s="35" t="s">
        <v>10</v>
      </c>
      <c r="N37" s="90">
        <v>39</v>
      </c>
      <c r="O37" s="9">
        <v>15</v>
      </c>
      <c r="P37" s="35">
        <v>33</v>
      </c>
      <c r="Q37" s="61">
        <v>26</v>
      </c>
      <c r="R37" s="9">
        <v>29</v>
      </c>
      <c r="S37" s="35">
        <v>26</v>
      </c>
      <c r="U37" s="6">
        <f t="shared" ref="U37:U72" si="16">SMALL(G37:S37,1)</f>
        <v>15</v>
      </c>
      <c r="V37" s="6">
        <f t="shared" ref="V37:V72" si="17">SMALL(G37:S37,2)</f>
        <v>24</v>
      </c>
      <c r="W37" s="6">
        <f t="shared" ref="W37:W72" si="18">SMALL(G37:S37,3)</f>
        <v>26</v>
      </c>
      <c r="X37" s="6">
        <f t="shared" ref="X37:X72" si="19">SMALL(G37:S37,4)</f>
        <v>26</v>
      </c>
      <c r="Y37" s="6">
        <f t="shared" ref="Y37:Y72" si="20">SMALL(G37:S37,5)</f>
        <v>28</v>
      </c>
      <c r="Z37" s="6">
        <f t="shared" ref="Z37:Z72" si="21">SMALL(G37:S37,6)</f>
        <v>29</v>
      </c>
      <c r="AA37" s="6">
        <f t="shared" ref="AA37:AA72" si="22">SMALL(G37:S37,7)</f>
        <v>29</v>
      </c>
      <c r="AB37" s="6">
        <f t="shared" ref="AB37:AB72" si="23">SMALL(G37:S37,8)</f>
        <v>29</v>
      </c>
      <c r="AC37" s="6">
        <f t="shared" ref="AC37:AC72" si="24">SMALL(G37:S37,9)</f>
        <v>33</v>
      </c>
      <c r="AE37" s="6">
        <f t="shared" ref="AE37:AE72" si="25">U37+V37</f>
        <v>39</v>
      </c>
      <c r="AF37" s="6">
        <f t="shared" ref="AF37:AF72" si="26">U37+V37+W37</f>
        <v>65</v>
      </c>
      <c r="AG37" s="6">
        <f t="shared" ref="AG37:AG72" si="27">U37+V37+W37+X37</f>
        <v>91</v>
      </c>
      <c r="AH37" s="31">
        <f t="shared" ref="AH37:AH72" si="28">U37+V37+W37+X37+Y37</f>
        <v>119</v>
      </c>
      <c r="AI37" s="6">
        <f t="shared" ref="AI37:AI72" si="29">U37+V37+W37+X37+Y37+Z37</f>
        <v>148</v>
      </c>
      <c r="AJ37" s="6">
        <f t="shared" ref="AJ37:AJ72" si="30">U37+V37+W37+X37+Y37+Z37+AA37</f>
        <v>177</v>
      </c>
      <c r="AK37" s="6">
        <f t="shared" ref="AK37:AK72" si="31">U37+V37+W37+X37+Y37+Z37+AA37+AB37</f>
        <v>206</v>
      </c>
    </row>
    <row r="38" spans="1:43" x14ac:dyDescent="0.2">
      <c r="A38" s="8">
        <v>34</v>
      </c>
      <c r="B38" s="6"/>
      <c r="C38" s="6" t="s">
        <v>96</v>
      </c>
      <c r="D38" s="6" t="s">
        <v>97</v>
      </c>
      <c r="E38" s="37" t="s">
        <v>58</v>
      </c>
      <c r="F38" s="35"/>
      <c r="G38" s="61">
        <v>23</v>
      </c>
      <c r="H38" s="9">
        <v>19</v>
      </c>
      <c r="I38" s="35">
        <v>20</v>
      </c>
      <c r="J38" s="35">
        <v>34</v>
      </c>
      <c r="K38" s="61">
        <v>42</v>
      </c>
      <c r="L38" s="9">
        <v>44</v>
      </c>
      <c r="M38" s="62">
        <v>38</v>
      </c>
      <c r="N38" s="90">
        <v>28</v>
      </c>
      <c r="O38" s="9">
        <v>36</v>
      </c>
      <c r="P38" s="35">
        <v>29</v>
      </c>
      <c r="Q38" s="61">
        <v>43</v>
      </c>
      <c r="R38" s="9">
        <v>35</v>
      </c>
      <c r="S38" s="35">
        <v>38</v>
      </c>
      <c r="T38" s="6"/>
      <c r="U38" s="6">
        <f t="shared" si="16"/>
        <v>19</v>
      </c>
      <c r="V38" s="6">
        <f t="shared" si="17"/>
        <v>20</v>
      </c>
      <c r="W38" s="6">
        <f t="shared" si="18"/>
        <v>23</v>
      </c>
      <c r="X38" s="6">
        <f t="shared" si="19"/>
        <v>28</v>
      </c>
      <c r="Y38" s="6">
        <f t="shared" si="20"/>
        <v>29</v>
      </c>
      <c r="Z38" s="6">
        <f t="shared" si="21"/>
        <v>34</v>
      </c>
      <c r="AA38" s="6">
        <f t="shared" si="22"/>
        <v>35</v>
      </c>
      <c r="AB38" s="6">
        <f t="shared" si="23"/>
        <v>36</v>
      </c>
      <c r="AC38" s="6">
        <f t="shared" si="24"/>
        <v>38</v>
      </c>
      <c r="AD38" s="6"/>
      <c r="AE38" s="6">
        <f t="shared" si="25"/>
        <v>39</v>
      </c>
      <c r="AF38" s="6">
        <f t="shared" si="26"/>
        <v>62</v>
      </c>
      <c r="AG38" s="6">
        <f t="shared" si="27"/>
        <v>90</v>
      </c>
      <c r="AH38" s="31">
        <f t="shared" si="28"/>
        <v>119</v>
      </c>
      <c r="AI38" s="6">
        <f t="shared" si="29"/>
        <v>153</v>
      </c>
      <c r="AJ38" s="6">
        <f t="shared" si="30"/>
        <v>188</v>
      </c>
      <c r="AK38" s="6">
        <f t="shared" si="31"/>
        <v>224</v>
      </c>
      <c r="AL38" s="6"/>
    </row>
    <row r="39" spans="1:43" x14ac:dyDescent="0.2">
      <c r="A39" s="8">
        <v>35</v>
      </c>
      <c r="B39" s="6"/>
      <c r="C39" s="73" t="s">
        <v>106</v>
      </c>
      <c r="D39" s="73" t="s">
        <v>86</v>
      </c>
      <c r="E39" s="74" t="s">
        <v>56</v>
      </c>
      <c r="F39" s="75"/>
      <c r="G39" s="52">
        <v>32</v>
      </c>
      <c r="H39" s="53">
        <v>27</v>
      </c>
      <c r="I39" s="75">
        <v>26</v>
      </c>
      <c r="J39" s="75">
        <v>18</v>
      </c>
      <c r="K39" s="52">
        <v>31</v>
      </c>
      <c r="L39" s="53">
        <v>31</v>
      </c>
      <c r="M39" s="63">
        <v>29</v>
      </c>
      <c r="N39" s="94">
        <v>33</v>
      </c>
      <c r="O39" s="53">
        <v>46</v>
      </c>
      <c r="P39" s="75">
        <v>35</v>
      </c>
      <c r="Q39" s="52">
        <v>42</v>
      </c>
      <c r="R39" s="53">
        <v>47</v>
      </c>
      <c r="S39" s="75">
        <v>42</v>
      </c>
      <c r="T39" s="6"/>
      <c r="U39" s="6">
        <f t="shared" si="16"/>
        <v>18</v>
      </c>
      <c r="V39" s="6">
        <f t="shared" si="17"/>
        <v>26</v>
      </c>
      <c r="W39" s="6">
        <f t="shared" si="18"/>
        <v>27</v>
      </c>
      <c r="X39" s="6">
        <f t="shared" si="19"/>
        <v>29</v>
      </c>
      <c r="Y39" s="6">
        <f t="shared" si="20"/>
        <v>31</v>
      </c>
      <c r="Z39" s="6">
        <f t="shared" si="21"/>
        <v>31</v>
      </c>
      <c r="AA39" s="6">
        <f t="shared" si="22"/>
        <v>32</v>
      </c>
      <c r="AB39" s="6">
        <f t="shared" si="23"/>
        <v>33</v>
      </c>
      <c r="AC39" s="6">
        <f t="shared" si="24"/>
        <v>35</v>
      </c>
      <c r="AD39" s="6"/>
      <c r="AE39" s="6">
        <f t="shared" si="25"/>
        <v>44</v>
      </c>
      <c r="AF39" s="6">
        <f t="shared" si="26"/>
        <v>71</v>
      </c>
      <c r="AG39" s="6">
        <f t="shared" si="27"/>
        <v>100</v>
      </c>
      <c r="AH39" s="31">
        <f t="shared" si="28"/>
        <v>131</v>
      </c>
      <c r="AI39" s="6">
        <f t="shared" si="29"/>
        <v>162</v>
      </c>
      <c r="AJ39" s="6">
        <f t="shared" si="30"/>
        <v>194</v>
      </c>
      <c r="AK39" s="6">
        <f t="shared" si="31"/>
        <v>227</v>
      </c>
    </row>
    <row r="40" spans="1:43" s="56" customFormat="1" x14ac:dyDescent="0.2">
      <c r="A40" s="55">
        <v>36</v>
      </c>
      <c r="C40" s="56" t="s">
        <v>102</v>
      </c>
      <c r="D40" s="56" t="s">
        <v>103</v>
      </c>
      <c r="E40" s="69"/>
      <c r="F40" s="57"/>
      <c r="G40" s="59">
        <v>25</v>
      </c>
      <c r="H40" s="58">
        <v>23</v>
      </c>
      <c r="I40" s="57">
        <v>23</v>
      </c>
      <c r="J40" s="57" t="s">
        <v>10</v>
      </c>
      <c r="K40" s="59">
        <v>40</v>
      </c>
      <c r="L40" s="58">
        <v>47</v>
      </c>
      <c r="M40" s="64">
        <v>37</v>
      </c>
      <c r="N40" s="66">
        <v>31</v>
      </c>
      <c r="O40" s="58">
        <v>38</v>
      </c>
      <c r="P40" s="57">
        <v>31</v>
      </c>
      <c r="Q40" s="59" t="s">
        <v>10</v>
      </c>
      <c r="R40" s="58" t="s">
        <v>10</v>
      </c>
      <c r="S40" s="57" t="s">
        <v>10</v>
      </c>
      <c r="U40" s="56">
        <f t="shared" si="16"/>
        <v>23</v>
      </c>
      <c r="V40" s="56">
        <f t="shared" si="17"/>
        <v>23</v>
      </c>
      <c r="W40" s="56">
        <f t="shared" si="18"/>
        <v>25</v>
      </c>
      <c r="X40" s="56">
        <f t="shared" si="19"/>
        <v>31</v>
      </c>
      <c r="Y40" s="56">
        <f t="shared" si="20"/>
        <v>31</v>
      </c>
      <c r="Z40" s="56">
        <f t="shared" si="21"/>
        <v>37</v>
      </c>
      <c r="AA40" s="56">
        <f t="shared" si="22"/>
        <v>38</v>
      </c>
      <c r="AB40" s="56">
        <f t="shared" si="23"/>
        <v>40</v>
      </c>
      <c r="AC40" s="56">
        <f t="shared" si="24"/>
        <v>47</v>
      </c>
      <c r="AE40" s="56">
        <f t="shared" si="25"/>
        <v>46</v>
      </c>
      <c r="AF40" s="56">
        <f t="shared" si="26"/>
        <v>71</v>
      </c>
      <c r="AG40" s="56">
        <f t="shared" si="27"/>
        <v>102</v>
      </c>
      <c r="AH40" s="60">
        <f t="shared" si="28"/>
        <v>133</v>
      </c>
      <c r="AI40" s="56">
        <f t="shared" si="29"/>
        <v>170</v>
      </c>
      <c r="AJ40" s="56">
        <f t="shared" si="30"/>
        <v>208</v>
      </c>
      <c r="AK40" s="56">
        <f t="shared" si="31"/>
        <v>248</v>
      </c>
    </row>
    <row r="41" spans="1:43" s="6" customFormat="1" x14ac:dyDescent="0.2">
      <c r="A41" s="8">
        <v>37</v>
      </c>
      <c r="C41" s="6" t="s">
        <v>143</v>
      </c>
      <c r="D41" s="6" t="s">
        <v>144</v>
      </c>
      <c r="E41" s="37" t="s">
        <v>26</v>
      </c>
      <c r="F41" s="35"/>
      <c r="G41" s="61">
        <v>54</v>
      </c>
      <c r="H41" s="9">
        <v>42</v>
      </c>
      <c r="I41" s="35">
        <v>48</v>
      </c>
      <c r="J41" s="35" t="s">
        <v>10</v>
      </c>
      <c r="K41" s="61" t="s">
        <v>10</v>
      </c>
      <c r="L41" s="9">
        <v>37</v>
      </c>
      <c r="M41" s="35" t="s">
        <v>10</v>
      </c>
      <c r="N41" s="90" t="s">
        <v>10</v>
      </c>
      <c r="O41" s="15" t="s">
        <v>10</v>
      </c>
      <c r="P41" s="39" t="s">
        <v>10</v>
      </c>
      <c r="Q41" s="61">
        <v>25</v>
      </c>
      <c r="R41" s="9">
        <v>11</v>
      </c>
      <c r="S41" s="35">
        <v>18</v>
      </c>
      <c r="T41" s="9"/>
      <c r="U41" s="6">
        <f t="shared" si="16"/>
        <v>11</v>
      </c>
      <c r="V41" s="6">
        <f t="shared" si="17"/>
        <v>18</v>
      </c>
      <c r="W41" s="6">
        <f t="shared" si="18"/>
        <v>25</v>
      </c>
      <c r="X41" s="6">
        <f t="shared" si="19"/>
        <v>37</v>
      </c>
      <c r="Y41" s="6">
        <f t="shared" si="20"/>
        <v>42</v>
      </c>
      <c r="Z41" s="6">
        <f t="shared" si="21"/>
        <v>48</v>
      </c>
      <c r="AA41" s="6">
        <f t="shared" si="22"/>
        <v>54</v>
      </c>
      <c r="AB41" s="6" t="e">
        <f t="shared" si="23"/>
        <v>#NUM!</v>
      </c>
      <c r="AC41" s="6" t="e">
        <f t="shared" si="24"/>
        <v>#NUM!</v>
      </c>
      <c r="AE41" s="6">
        <f t="shared" si="25"/>
        <v>29</v>
      </c>
      <c r="AF41" s="6">
        <f t="shared" si="26"/>
        <v>54</v>
      </c>
      <c r="AG41" s="6">
        <f t="shared" si="27"/>
        <v>91</v>
      </c>
      <c r="AH41" s="31">
        <f t="shared" si="28"/>
        <v>133</v>
      </c>
      <c r="AI41" s="6">
        <f t="shared" si="29"/>
        <v>181</v>
      </c>
      <c r="AJ41" s="6">
        <f t="shared" si="30"/>
        <v>235</v>
      </c>
      <c r="AK41" s="6" t="e">
        <f t="shared" si="31"/>
        <v>#NUM!</v>
      </c>
    </row>
    <row r="42" spans="1:43" s="6" customFormat="1" x14ac:dyDescent="0.2">
      <c r="A42" s="8">
        <v>38</v>
      </c>
      <c r="C42" s="6" t="s">
        <v>161</v>
      </c>
      <c r="D42" s="6" t="s">
        <v>151</v>
      </c>
      <c r="E42" s="37" t="s">
        <v>5</v>
      </c>
      <c r="F42" s="35"/>
      <c r="G42" s="61">
        <v>21</v>
      </c>
      <c r="H42" s="9" t="s">
        <v>10</v>
      </c>
      <c r="I42" s="35" t="s">
        <v>10</v>
      </c>
      <c r="J42" s="35">
        <v>36</v>
      </c>
      <c r="K42" s="61" t="s">
        <v>10</v>
      </c>
      <c r="L42" s="9">
        <v>40</v>
      </c>
      <c r="M42" s="35" t="s">
        <v>10</v>
      </c>
      <c r="N42" s="90">
        <v>22</v>
      </c>
      <c r="O42" s="9">
        <v>33</v>
      </c>
      <c r="P42" s="35">
        <v>22</v>
      </c>
      <c r="Q42" s="61" t="s">
        <v>10</v>
      </c>
      <c r="R42" s="9">
        <v>45</v>
      </c>
      <c r="S42" s="35" t="s">
        <v>10</v>
      </c>
      <c r="U42" s="6">
        <f t="shared" si="16"/>
        <v>21</v>
      </c>
      <c r="V42" s="6">
        <f t="shared" si="17"/>
        <v>22</v>
      </c>
      <c r="W42" s="6">
        <f t="shared" si="18"/>
        <v>22</v>
      </c>
      <c r="X42" s="6">
        <f t="shared" si="19"/>
        <v>33</v>
      </c>
      <c r="Y42" s="6">
        <f t="shared" si="20"/>
        <v>36</v>
      </c>
      <c r="Z42" s="6">
        <f t="shared" si="21"/>
        <v>40</v>
      </c>
      <c r="AA42" s="6">
        <f t="shared" si="22"/>
        <v>45</v>
      </c>
      <c r="AB42" s="6" t="e">
        <f t="shared" si="23"/>
        <v>#NUM!</v>
      </c>
      <c r="AC42" s="6" t="e">
        <f t="shared" si="24"/>
        <v>#NUM!</v>
      </c>
      <c r="AE42" s="6">
        <f t="shared" si="25"/>
        <v>43</v>
      </c>
      <c r="AF42" s="6">
        <f t="shared" si="26"/>
        <v>65</v>
      </c>
      <c r="AG42" s="6">
        <f t="shared" si="27"/>
        <v>98</v>
      </c>
      <c r="AH42" s="31">
        <f t="shared" si="28"/>
        <v>134</v>
      </c>
      <c r="AI42" s="6">
        <f t="shared" si="29"/>
        <v>174</v>
      </c>
      <c r="AJ42" s="6">
        <f t="shared" si="30"/>
        <v>219</v>
      </c>
      <c r="AK42" s="6" t="e">
        <f t="shared" si="31"/>
        <v>#NUM!</v>
      </c>
    </row>
    <row r="43" spans="1:43" x14ac:dyDescent="0.2">
      <c r="A43" s="8">
        <v>39</v>
      </c>
      <c r="B43" s="6"/>
      <c r="C43" s="6" t="s">
        <v>118</v>
      </c>
      <c r="D43" s="6" t="s">
        <v>119</v>
      </c>
      <c r="E43" s="37" t="s">
        <v>26</v>
      </c>
      <c r="F43" s="35"/>
      <c r="G43" s="61">
        <v>39</v>
      </c>
      <c r="H43" s="9">
        <v>38</v>
      </c>
      <c r="I43" s="35">
        <v>33</v>
      </c>
      <c r="J43" s="35">
        <v>37</v>
      </c>
      <c r="K43" s="61" t="s">
        <v>10</v>
      </c>
      <c r="L43" s="9">
        <v>45</v>
      </c>
      <c r="M43" s="35" t="s">
        <v>10</v>
      </c>
      <c r="N43" s="90">
        <v>26</v>
      </c>
      <c r="O43" s="9">
        <v>30</v>
      </c>
      <c r="P43" s="35">
        <v>25</v>
      </c>
      <c r="Q43" s="61">
        <v>31</v>
      </c>
      <c r="R43" s="9">
        <v>27</v>
      </c>
      <c r="S43" s="35">
        <v>28</v>
      </c>
      <c r="T43" s="6"/>
      <c r="U43" s="6">
        <f t="shared" si="16"/>
        <v>25</v>
      </c>
      <c r="V43" s="6">
        <f t="shared" si="17"/>
        <v>26</v>
      </c>
      <c r="W43" s="6">
        <f t="shared" si="18"/>
        <v>27</v>
      </c>
      <c r="X43" s="6">
        <f t="shared" si="19"/>
        <v>28</v>
      </c>
      <c r="Y43" s="6">
        <f t="shared" si="20"/>
        <v>30</v>
      </c>
      <c r="Z43" s="6">
        <f t="shared" si="21"/>
        <v>31</v>
      </c>
      <c r="AA43" s="6">
        <f t="shared" si="22"/>
        <v>33</v>
      </c>
      <c r="AB43" s="6">
        <f t="shared" si="23"/>
        <v>37</v>
      </c>
      <c r="AC43" s="6">
        <f t="shared" si="24"/>
        <v>38</v>
      </c>
      <c r="AD43" s="6"/>
      <c r="AE43" s="6">
        <f t="shared" si="25"/>
        <v>51</v>
      </c>
      <c r="AF43" s="6">
        <f t="shared" si="26"/>
        <v>78</v>
      </c>
      <c r="AG43" s="6">
        <f t="shared" si="27"/>
        <v>106</v>
      </c>
      <c r="AH43" s="31">
        <f t="shared" si="28"/>
        <v>136</v>
      </c>
      <c r="AI43" s="6">
        <f t="shared" si="29"/>
        <v>167</v>
      </c>
      <c r="AJ43" s="6">
        <f t="shared" si="30"/>
        <v>200</v>
      </c>
      <c r="AK43" s="6">
        <f t="shared" si="31"/>
        <v>237</v>
      </c>
      <c r="AL43" s="6"/>
      <c r="AM43" s="6"/>
      <c r="AN43" s="6"/>
      <c r="AO43" s="6"/>
      <c r="AP43" s="6"/>
      <c r="AQ43" s="6"/>
    </row>
    <row r="44" spans="1:43" x14ac:dyDescent="0.2">
      <c r="A44" s="8">
        <v>40</v>
      </c>
      <c r="B44" s="6"/>
      <c r="C44" s="73" t="s">
        <v>107</v>
      </c>
      <c r="D44" s="73" t="s">
        <v>108</v>
      </c>
      <c r="E44" s="74" t="s">
        <v>58</v>
      </c>
      <c r="F44" s="75"/>
      <c r="G44" s="52">
        <v>29</v>
      </c>
      <c r="H44" s="53">
        <v>33</v>
      </c>
      <c r="I44" s="75">
        <v>27</v>
      </c>
      <c r="J44" s="75" t="s">
        <v>10</v>
      </c>
      <c r="K44" s="52">
        <v>43</v>
      </c>
      <c r="L44" s="53">
        <v>46</v>
      </c>
      <c r="M44" s="63">
        <v>40</v>
      </c>
      <c r="N44" s="94">
        <v>25</v>
      </c>
      <c r="O44" s="53">
        <v>34</v>
      </c>
      <c r="P44" s="75">
        <v>23</v>
      </c>
      <c r="Q44" s="52">
        <v>47</v>
      </c>
      <c r="R44" s="53">
        <v>44</v>
      </c>
      <c r="S44" s="75">
        <v>43</v>
      </c>
      <c r="T44" s="6"/>
      <c r="U44" s="6">
        <f t="shared" si="16"/>
        <v>23</v>
      </c>
      <c r="V44" s="6">
        <f t="shared" si="17"/>
        <v>25</v>
      </c>
      <c r="W44" s="6">
        <f t="shared" si="18"/>
        <v>27</v>
      </c>
      <c r="X44" s="6">
        <f t="shared" si="19"/>
        <v>29</v>
      </c>
      <c r="Y44" s="6">
        <f t="shared" si="20"/>
        <v>33</v>
      </c>
      <c r="Z44" s="6">
        <f t="shared" si="21"/>
        <v>34</v>
      </c>
      <c r="AA44" s="6">
        <f t="shared" si="22"/>
        <v>40</v>
      </c>
      <c r="AB44" s="6">
        <f t="shared" si="23"/>
        <v>43</v>
      </c>
      <c r="AC44" s="6">
        <f t="shared" si="24"/>
        <v>43</v>
      </c>
      <c r="AD44" s="6"/>
      <c r="AE44" s="6">
        <f t="shared" si="25"/>
        <v>48</v>
      </c>
      <c r="AF44" s="6">
        <f t="shared" si="26"/>
        <v>75</v>
      </c>
      <c r="AG44" s="6">
        <f t="shared" si="27"/>
        <v>104</v>
      </c>
      <c r="AH44" s="31">
        <f t="shared" si="28"/>
        <v>137</v>
      </c>
      <c r="AI44" s="6">
        <f t="shared" si="29"/>
        <v>171</v>
      </c>
      <c r="AJ44" s="6">
        <f t="shared" si="30"/>
        <v>211</v>
      </c>
      <c r="AK44" s="6">
        <f t="shared" si="31"/>
        <v>254</v>
      </c>
      <c r="AM44" s="6"/>
      <c r="AN44" s="6"/>
      <c r="AO44" s="6"/>
      <c r="AP44" s="6"/>
      <c r="AQ44" s="6"/>
    </row>
    <row r="45" spans="1:43" s="56" customFormat="1" x14ac:dyDescent="0.2">
      <c r="A45" s="55">
        <v>41</v>
      </c>
      <c r="C45" s="56" t="s">
        <v>169</v>
      </c>
      <c r="D45" s="56" t="s">
        <v>170</v>
      </c>
      <c r="E45" s="69" t="s">
        <v>2</v>
      </c>
      <c r="F45" s="57"/>
      <c r="G45" s="93" t="s">
        <v>10</v>
      </c>
      <c r="H45" s="71" t="s">
        <v>10</v>
      </c>
      <c r="I45" s="65" t="s">
        <v>10</v>
      </c>
      <c r="J45" s="57">
        <v>31</v>
      </c>
      <c r="K45" s="59">
        <v>35</v>
      </c>
      <c r="L45" s="58">
        <v>35</v>
      </c>
      <c r="M45" s="64">
        <v>30</v>
      </c>
      <c r="N45" s="66" t="s">
        <v>10</v>
      </c>
      <c r="O45" s="58" t="s">
        <v>10</v>
      </c>
      <c r="P45" s="57" t="s">
        <v>10</v>
      </c>
      <c r="Q45" s="59">
        <v>29</v>
      </c>
      <c r="R45" s="58">
        <v>26</v>
      </c>
      <c r="S45" s="57">
        <v>25</v>
      </c>
      <c r="U45" s="56">
        <f t="shared" si="16"/>
        <v>25</v>
      </c>
      <c r="V45" s="56">
        <f t="shared" si="17"/>
        <v>26</v>
      </c>
      <c r="W45" s="56">
        <f t="shared" si="18"/>
        <v>29</v>
      </c>
      <c r="X45" s="56">
        <f t="shared" si="19"/>
        <v>30</v>
      </c>
      <c r="Y45" s="56">
        <f t="shared" si="20"/>
        <v>31</v>
      </c>
      <c r="Z45" s="56">
        <f t="shared" si="21"/>
        <v>35</v>
      </c>
      <c r="AA45" s="56">
        <f t="shared" si="22"/>
        <v>35</v>
      </c>
      <c r="AB45" s="56" t="e">
        <f t="shared" si="23"/>
        <v>#NUM!</v>
      </c>
      <c r="AC45" s="56" t="e">
        <f t="shared" si="24"/>
        <v>#NUM!</v>
      </c>
      <c r="AE45" s="56">
        <f t="shared" si="25"/>
        <v>51</v>
      </c>
      <c r="AF45" s="56">
        <f t="shared" si="26"/>
        <v>80</v>
      </c>
      <c r="AG45" s="56">
        <f t="shared" si="27"/>
        <v>110</v>
      </c>
      <c r="AH45" s="60">
        <f t="shared" si="28"/>
        <v>141</v>
      </c>
      <c r="AI45" s="56">
        <f t="shared" si="29"/>
        <v>176</v>
      </c>
      <c r="AJ45" s="56">
        <f t="shared" si="30"/>
        <v>211</v>
      </c>
      <c r="AK45" s="56" t="e">
        <f t="shared" si="31"/>
        <v>#NUM!</v>
      </c>
    </row>
    <row r="46" spans="1:43" x14ac:dyDescent="0.2">
      <c r="A46" s="8">
        <v>42</v>
      </c>
      <c r="B46"/>
      <c r="C46" s="6" t="s">
        <v>96</v>
      </c>
      <c r="D46" s="6" t="s">
        <v>158</v>
      </c>
      <c r="E46" s="37" t="s">
        <v>58</v>
      </c>
      <c r="F46" s="35"/>
      <c r="G46" s="61">
        <v>41</v>
      </c>
      <c r="H46" s="9" t="s">
        <v>10</v>
      </c>
      <c r="I46" s="35" t="s">
        <v>10</v>
      </c>
      <c r="J46" s="35">
        <v>28</v>
      </c>
      <c r="K46" s="61">
        <v>37</v>
      </c>
      <c r="L46" s="9">
        <v>36</v>
      </c>
      <c r="M46" s="62">
        <v>33</v>
      </c>
      <c r="N46" s="90">
        <v>23</v>
      </c>
      <c r="O46" s="9">
        <v>35</v>
      </c>
      <c r="P46" s="35">
        <v>26</v>
      </c>
      <c r="Q46" s="61">
        <v>34</v>
      </c>
      <c r="R46" s="9" t="s">
        <v>10</v>
      </c>
      <c r="S46" s="35" t="s">
        <v>10</v>
      </c>
      <c r="T46" s="6"/>
      <c r="U46" s="6">
        <f t="shared" si="16"/>
        <v>23</v>
      </c>
      <c r="V46" s="6">
        <f t="shared" si="17"/>
        <v>26</v>
      </c>
      <c r="W46" s="6">
        <f t="shared" si="18"/>
        <v>28</v>
      </c>
      <c r="X46" s="6">
        <f t="shared" si="19"/>
        <v>33</v>
      </c>
      <c r="Y46" s="6">
        <f t="shared" si="20"/>
        <v>34</v>
      </c>
      <c r="Z46" s="6">
        <f t="shared" si="21"/>
        <v>35</v>
      </c>
      <c r="AA46" s="6">
        <f t="shared" si="22"/>
        <v>36</v>
      </c>
      <c r="AB46" s="6">
        <f t="shared" si="23"/>
        <v>37</v>
      </c>
      <c r="AC46" s="6">
        <f t="shared" si="24"/>
        <v>41</v>
      </c>
      <c r="AD46" s="6"/>
      <c r="AE46" s="6">
        <f t="shared" si="25"/>
        <v>49</v>
      </c>
      <c r="AF46" s="6">
        <f t="shared" si="26"/>
        <v>77</v>
      </c>
      <c r="AG46" s="6">
        <f t="shared" si="27"/>
        <v>110</v>
      </c>
      <c r="AH46" s="31">
        <f t="shared" si="28"/>
        <v>144</v>
      </c>
      <c r="AI46" s="6">
        <f t="shared" si="29"/>
        <v>179</v>
      </c>
      <c r="AJ46" s="6">
        <f t="shared" si="30"/>
        <v>215</v>
      </c>
      <c r="AK46" s="6">
        <f t="shared" si="31"/>
        <v>252</v>
      </c>
    </row>
    <row r="47" spans="1:43" s="6" customFormat="1" x14ac:dyDescent="0.2">
      <c r="A47" s="8">
        <v>43</v>
      </c>
      <c r="C47" s="6" t="s">
        <v>114</v>
      </c>
      <c r="D47" s="6" t="s">
        <v>115</v>
      </c>
      <c r="E47" s="37" t="s">
        <v>59</v>
      </c>
      <c r="F47" s="35"/>
      <c r="G47" s="61">
        <v>33</v>
      </c>
      <c r="H47" s="9">
        <v>40</v>
      </c>
      <c r="I47" s="35">
        <v>31</v>
      </c>
      <c r="J47" s="35">
        <v>32</v>
      </c>
      <c r="K47" s="61">
        <v>30</v>
      </c>
      <c r="L47" s="9">
        <v>29</v>
      </c>
      <c r="M47" s="62">
        <v>26</v>
      </c>
      <c r="N47" s="90" t="s">
        <v>10</v>
      </c>
      <c r="O47" s="9">
        <v>32</v>
      </c>
      <c r="P47" s="35" t="s">
        <v>10</v>
      </c>
      <c r="Q47" s="61">
        <v>38</v>
      </c>
      <c r="R47" s="91">
        <v>50</v>
      </c>
      <c r="S47" s="95">
        <v>46</v>
      </c>
      <c r="U47" s="6">
        <f t="shared" si="16"/>
        <v>26</v>
      </c>
      <c r="V47" s="6">
        <f t="shared" si="17"/>
        <v>29</v>
      </c>
      <c r="W47" s="6">
        <f t="shared" si="18"/>
        <v>30</v>
      </c>
      <c r="X47" s="6">
        <f t="shared" si="19"/>
        <v>31</v>
      </c>
      <c r="Y47" s="6">
        <f t="shared" si="20"/>
        <v>32</v>
      </c>
      <c r="Z47" s="6">
        <f t="shared" si="21"/>
        <v>32</v>
      </c>
      <c r="AA47" s="6">
        <f t="shared" si="22"/>
        <v>33</v>
      </c>
      <c r="AB47" s="6">
        <f t="shared" si="23"/>
        <v>38</v>
      </c>
      <c r="AC47" s="6">
        <f t="shared" si="24"/>
        <v>40</v>
      </c>
      <c r="AE47" s="6">
        <f t="shared" si="25"/>
        <v>55</v>
      </c>
      <c r="AF47" s="6">
        <f t="shared" si="26"/>
        <v>85</v>
      </c>
      <c r="AG47" s="6">
        <f t="shared" si="27"/>
        <v>116</v>
      </c>
      <c r="AH47" s="31">
        <f t="shared" si="28"/>
        <v>148</v>
      </c>
      <c r="AI47" s="6">
        <f t="shared" si="29"/>
        <v>180</v>
      </c>
      <c r="AJ47" s="6">
        <f t="shared" si="30"/>
        <v>213</v>
      </c>
      <c r="AK47" s="6">
        <f t="shared" si="31"/>
        <v>251</v>
      </c>
    </row>
    <row r="48" spans="1:43" s="6" customFormat="1" x14ac:dyDescent="0.2">
      <c r="A48" s="8">
        <v>44</v>
      </c>
      <c r="C48" s="6" t="s">
        <v>147</v>
      </c>
      <c r="D48" s="6" t="s">
        <v>92</v>
      </c>
      <c r="E48" s="37" t="s">
        <v>56</v>
      </c>
      <c r="F48" s="35"/>
      <c r="G48" s="61" t="s">
        <v>10</v>
      </c>
      <c r="H48" s="9" t="s">
        <v>10</v>
      </c>
      <c r="I48" s="35" t="s">
        <v>10</v>
      </c>
      <c r="J48" s="35">
        <v>35</v>
      </c>
      <c r="K48" s="61">
        <v>29</v>
      </c>
      <c r="L48" s="9">
        <v>33</v>
      </c>
      <c r="M48" s="62">
        <v>28</v>
      </c>
      <c r="N48" s="90" t="s">
        <v>10</v>
      </c>
      <c r="O48" s="9">
        <v>50</v>
      </c>
      <c r="P48" s="35" t="s">
        <v>10</v>
      </c>
      <c r="Q48" s="61">
        <v>30</v>
      </c>
      <c r="R48" s="9">
        <v>36</v>
      </c>
      <c r="S48" s="35">
        <v>29</v>
      </c>
      <c r="U48" s="6">
        <f t="shared" si="16"/>
        <v>28</v>
      </c>
      <c r="V48" s="6">
        <f t="shared" si="17"/>
        <v>29</v>
      </c>
      <c r="W48" s="6">
        <f t="shared" si="18"/>
        <v>29</v>
      </c>
      <c r="X48" s="6">
        <f t="shared" si="19"/>
        <v>30</v>
      </c>
      <c r="Y48" s="6">
        <f t="shared" si="20"/>
        <v>33</v>
      </c>
      <c r="Z48" s="6">
        <f t="shared" si="21"/>
        <v>35</v>
      </c>
      <c r="AA48" s="6">
        <f t="shared" si="22"/>
        <v>36</v>
      </c>
      <c r="AB48" s="6">
        <f t="shared" si="23"/>
        <v>50</v>
      </c>
      <c r="AC48" s="6" t="e">
        <f t="shared" si="24"/>
        <v>#NUM!</v>
      </c>
      <c r="AE48" s="6">
        <f t="shared" si="25"/>
        <v>57</v>
      </c>
      <c r="AF48" s="6">
        <f t="shared" si="26"/>
        <v>86</v>
      </c>
      <c r="AG48" s="6">
        <f t="shared" si="27"/>
        <v>116</v>
      </c>
      <c r="AH48" s="31">
        <f t="shared" si="28"/>
        <v>149</v>
      </c>
      <c r="AI48" s="6">
        <f t="shared" si="29"/>
        <v>184</v>
      </c>
      <c r="AJ48" s="6">
        <f t="shared" si="30"/>
        <v>220</v>
      </c>
      <c r="AK48" s="6">
        <f t="shared" si="31"/>
        <v>270</v>
      </c>
    </row>
    <row r="49" spans="1:37" s="6" customFormat="1" x14ac:dyDescent="0.2">
      <c r="A49" s="8">
        <v>45</v>
      </c>
      <c r="C49" s="73" t="s">
        <v>152</v>
      </c>
      <c r="D49" s="73" t="s">
        <v>94</v>
      </c>
      <c r="E49" s="74" t="s">
        <v>2</v>
      </c>
      <c r="F49" s="75"/>
      <c r="G49" s="52" t="s">
        <v>10</v>
      </c>
      <c r="H49" s="53">
        <v>30</v>
      </c>
      <c r="I49" s="75" t="s">
        <v>10</v>
      </c>
      <c r="J49" s="75">
        <v>39</v>
      </c>
      <c r="K49" s="52">
        <v>26</v>
      </c>
      <c r="L49" s="53">
        <v>32</v>
      </c>
      <c r="M49" s="63">
        <v>25</v>
      </c>
      <c r="N49" s="94" t="s">
        <v>10</v>
      </c>
      <c r="O49" s="53" t="s">
        <v>10</v>
      </c>
      <c r="P49" s="75" t="s">
        <v>10</v>
      </c>
      <c r="Q49" s="52">
        <v>39</v>
      </c>
      <c r="R49" s="53">
        <v>46</v>
      </c>
      <c r="S49" s="75">
        <v>40</v>
      </c>
      <c r="U49" s="6">
        <f t="shared" si="16"/>
        <v>25</v>
      </c>
      <c r="V49" s="6">
        <f t="shared" si="17"/>
        <v>26</v>
      </c>
      <c r="W49" s="6">
        <f t="shared" si="18"/>
        <v>30</v>
      </c>
      <c r="X49" s="6">
        <f t="shared" si="19"/>
        <v>32</v>
      </c>
      <c r="Y49" s="6">
        <f t="shared" si="20"/>
        <v>39</v>
      </c>
      <c r="Z49" s="6">
        <f t="shared" si="21"/>
        <v>39</v>
      </c>
      <c r="AA49" s="6">
        <f t="shared" si="22"/>
        <v>40</v>
      </c>
      <c r="AB49" s="6">
        <f t="shared" si="23"/>
        <v>46</v>
      </c>
      <c r="AC49" s="6" t="e">
        <f t="shared" si="24"/>
        <v>#NUM!</v>
      </c>
      <c r="AE49" s="6">
        <f t="shared" si="25"/>
        <v>51</v>
      </c>
      <c r="AF49" s="6">
        <f t="shared" si="26"/>
        <v>81</v>
      </c>
      <c r="AG49" s="6">
        <f t="shared" si="27"/>
        <v>113</v>
      </c>
      <c r="AH49" s="31">
        <f t="shared" si="28"/>
        <v>152</v>
      </c>
      <c r="AI49" s="6">
        <f t="shared" si="29"/>
        <v>191</v>
      </c>
      <c r="AJ49" s="6">
        <f t="shared" si="30"/>
        <v>231</v>
      </c>
      <c r="AK49" s="6">
        <f t="shared" si="31"/>
        <v>277</v>
      </c>
    </row>
    <row r="50" spans="1:37" s="56" customFormat="1" x14ac:dyDescent="0.2">
      <c r="A50" s="55">
        <v>46</v>
      </c>
      <c r="C50" s="6" t="s">
        <v>116</v>
      </c>
      <c r="D50" s="6" t="s">
        <v>117</v>
      </c>
      <c r="E50" s="37" t="s">
        <v>26</v>
      </c>
      <c r="F50" s="35"/>
      <c r="G50" s="61">
        <v>42</v>
      </c>
      <c r="H50" s="9">
        <v>32</v>
      </c>
      <c r="I50" s="35">
        <v>32</v>
      </c>
      <c r="J50" s="35" t="s">
        <v>10</v>
      </c>
      <c r="K50" s="61" t="s">
        <v>10</v>
      </c>
      <c r="L50" s="9" t="s">
        <v>10</v>
      </c>
      <c r="M50" s="35" t="s">
        <v>10</v>
      </c>
      <c r="N50" s="90">
        <v>32</v>
      </c>
      <c r="O50" s="9">
        <v>31</v>
      </c>
      <c r="P50" s="35">
        <v>27</v>
      </c>
      <c r="Q50" s="61" t="s">
        <v>10</v>
      </c>
      <c r="R50" s="9">
        <v>41</v>
      </c>
      <c r="S50" s="35" t="s">
        <v>10</v>
      </c>
      <c r="U50" s="56">
        <f t="shared" si="16"/>
        <v>27</v>
      </c>
      <c r="V50" s="56">
        <f t="shared" si="17"/>
        <v>31</v>
      </c>
      <c r="W50" s="56">
        <f t="shared" si="18"/>
        <v>32</v>
      </c>
      <c r="X50" s="56">
        <f t="shared" si="19"/>
        <v>32</v>
      </c>
      <c r="Y50" s="56">
        <f t="shared" si="20"/>
        <v>32</v>
      </c>
      <c r="Z50" s="56">
        <f t="shared" si="21"/>
        <v>41</v>
      </c>
      <c r="AA50" s="56">
        <f t="shared" si="22"/>
        <v>42</v>
      </c>
      <c r="AB50" s="56" t="e">
        <f t="shared" si="23"/>
        <v>#NUM!</v>
      </c>
      <c r="AC50" s="56" t="e">
        <f t="shared" si="24"/>
        <v>#NUM!</v>
      </c>
      <c r="AE50" s="56">
        <f t="shared" si="25"/>
        <v>58</v>
      </c>
      <c r="AF50" s="56">
        <f t="shared" si="26"/>
        <v>90</v>
      </c>
      <c r="AG50" s="56">
        <f t="shared" si="27"/>
        <v>122</v>
      </c>
      <c r="AH50" s="60">
        <f t="shared" si="28"/>
        <v>154</v>
      </c>
      <c r="AI50" s="56">
        <f t="shared" si="29"/>
        <v>195</v>
      </c>
      <c r="AJ50" s="56">
        <f t="shared" si="30"/>
        <v>237</v>
      </c>
      <c r="AK50" s="56" t="e">
        <f t="shared" si="31"/>
        <v>#NUM!</v>
      </c>
    </row>
    <row r="51" spans="1:37" x14ac:dyDescent="0.2">
      <c r="A51" s="8">
        <v>47</v>
      </c>
      <c r="B51" s="6"/>
      <c r="C51" s="6" t="s">
        <v>154</v>
      </c>
      <c r="D51" s="6" t="s">
        <v>95</v>
      </c>
      <c r="E51" s="37" t="s">
        <v>26</v>
      </c>
      <c r="F51" s="35"/>
      <c r="G51" s="61" t="s">
        <v>10</v>
      </c>
      <c r="H51" s="9">
        <v>36</v>
      </c>
      <c r="I51" s="35" t="s">
        <v>10</v>
      </c>
      <c r="J51" s="35" t="s">
        <v>10</v>
      </c>
      <c r="K51" s="61">
        <v>38</v>
      </c>
      <c r="L51" s="9">
        <v>33</v>
      </c>
      <c r="M51" s="62">
        <v>31</v>
      </c>
      <c r="N51" s="90">
        <v>36</v>
      </c>
      <c r="O51" s="9">
        <v>42</v>
      </c>
      <c r="P51" s="35">
        <v>36</v>
      </c>
      <c r="Q51" s="61">
        <v>32</v>
      </c>
      <c r="R51" s="9">
        <v>30</v>
      </c>
      <c r="S51" s="35">
        <v>30</v>
      </c>
      <c r="T51" s="6"/>
      <c r="U51" s="6">
        <f t="shared" si="16"/>
        <v>30</v>
      </c>
      <c r="V51" s="6">
        <f t="shared" si="17"/>
        <v>30</v>
      </c>
      <c r="W51" s="6">
        <f t="shared" si="18"/>
        <v>31</v>
      </c>
      <c r="X51" s="6">
        <f t="shared" si="19"/>
        <v>32</v>
      </c>
      <c r="Y51" s="6">
        <f t="shared" si="20"/>
        <v>33</v>
      </c>
      <c r="Z51" s="6">
        <f t="shared" si="21"/>
        <v>36</v>
      </c>
      <c r="AA51" s="6">
        <f t="shared" si="22"/>
        <v>36</v>
      </c>
      <c r="AB51" s="6">
        <f t="shared" si="23"/>
        <v>36</v>
      </c>
      <c r="AC51" s="6">
        <f t="shared" si="24"/>
        <v>38</v>
      </c>
      <c r="AD51" s="6"/>
      <c r="AE51" s="6">
        <f t="shared" si="25"/>
        <v>60</v>
      </c>
      <c r="AF51" s="6">
        <f t="shared" si="26"/>
        <v>91</v>
      </c>
      <c r="AG51" s="6">
        <f t="shared" si="27"/>
        <v>123</v>
      </c>
      <c r="AH51" s="31">
        <f t="shared" si="28"/>
        <v>156</v>
      </c>
      <c r="AI51" s="6">
        <f t="shared" si="29"/>
        <v>192</v>
      </c>
      <c r="AJ51" s="6">
        <f t="shared" si="30"/>
        <v>228</v>
      </c>
      <c r="AK51" s="6">
        <f t="shared" si="31"/>
        <v>264</v>
      </c>
    </row>
    <row r="52" spans="1:37" s="6" customFormat="1" x14ac:dyDescent="0.2">
      <c r="A52" s="8">
        <v>48</v>
      </c>
      <c r="C52" s="6" t="s">
        <v>156</v>
      </c>
      <c r="D52" s="6" t="s">
        <v>157</v>
      </c>
      <c r="E52" s="37" t="s">
        <v>56</v>
      </c>
      <c r="F52" s="35"/>
      <c r="G52" s="61">
        <v>53</v>
      </c>
      <c r="H52" s="9" t="s">
        <v>10</v>
      </c>
      <c r="I52" s="35" t="s">
        <v>10</v>
      </c>
      <c r="J52" s="35" t="s">
        <v>10</v>
      </c>
      <c r="K52" s="61">
        <v>36</v>
      </c>
      <c r="L52" s="9" t="s">
        <v>10</v>
      </c>
      <c r="M52" s="35" t="s">
        <v>10</v>
      </c>
      <c r="N52" s="90">
        <v>34</v>
      </c>
      <c r="O52" s="9">
        <v>27</v>
      </c>
      <c r="P52" s="35">
        <v>28</v>
      </c>
      <c r="Q52" s="61">
        <v>35</v>
      </c>
      <c r="R52" s="9">
        <v>40</v>
      </c>
      <c r="S52" s="35">
        <v>36</v>
      </c>
      <c r="U52" s="6">
        <f t="shared" si="16"/>
        <v>27</v>
      </c>
      <c r="V52" s="6">
        <f t="shared" si="17"/>
        <v>28</v>
      </c>
      <c r="W52" s="6">
        <f t="shared" si="18"/>
        <v>34</v>
      </c>
      <c r="X52" s="6">
        <f t="shared" si="19"/>
        <v>35</v>
      </c>
      <c r="Y52" s="6">
        <f t="shared" si="20"/>
        <v>36</v>
      </c>
      <c r="Z52" s="6">
        <f t="shared" si="21"/>
        <v>36</v>
      </c>
      <c r="AA52" s="6">
        <f t="shared" si="22"/>
        <v>40</v>
      </c>
      <c r="AB52" s="6">
        <f t="shared" si="23"/>
        <v>53</v>
      </c>
      <c r="AC52" s="6" t="e">
        <f t="shared" si="24"/>
        <v>#NUM!</v>
      </c>
      <c r="AE52" s="6">
        <f t="shared" si="25"/>
        <v>55</v>
      </c>
      <c r="AF52" s="6">
        <f t="shared" si="26"/>
        <v>89</v>
      </c>
      <c r="AG52" s="6">
        <f t="shared" si="27"/>
        <v>124</v>
      </c>
      <c r="AH52" s="31">
        <f t="shared" si="28"/>
        <v>160</v>
      </c>
      <c r="AI52" s="6">
        <f t="shared" si="29"/>
        <v>196</v>
      </c>
      <c r="AJ52" s="6">
        <f t="shared" si="30"/>
        <v>236</v>
      </c>
      <c r="AK52" s="6">
        <f t="shared" si="31"/>
        <v>289</v>
      </c>
    </row>
    <row r="53" spans="1:37" s="6" customFormat="1" x14ac:dyDescent="0.2">
      <c r="A53" s="8">
        <v>49</v>
      </c>
      <c r="C53" s="6" t="s">
        <v>130</v>
      </c>
      <c r="D53" s="6" t="s">
        <v>131</v>
      </c>
      <c r="E53" s="37" t="s">
        <v>2</v>
      </c>
      <c r="F53" s="35"/>
      <c r="G53" s="61">
        <v>47</v>
      </c>
      <c r="H53" s="9">
        <v>46</v>
      </c>
      <c r="I53" s="35">
        <v>40</v>
      </c>
      <c r="J53" s="35" t="s">
        <v>10</v>
      </c>
      <c r="K53" s="61">
        <v>33</v>
      </c>
      <c r="L53" s="9">
        <v>38</v>
      </c>
      <c r="M53" s="62">
        <v>32</v>
      </c>
      <c r="N53" s="90">
        <v>37</v>
      </c>
      <c r="O53" s="9">
        <v>44</v>
      </c>
      <c r="P53" s="35">
        <v>37</v>
      </c>
      <c r="Q53" s="61">
        <v>33</v>
      </c>
      <c r="R53" s="9">
        <v>42</v>
      </c>
      <c r="S53" s="35">
        <v>35</v>
      </c>
      <c r="U53" s="6">
        <f t="shared" si="16"/>
        <v>32</v>
      </c>
      <c r="V53" s="6">
        <f t="shared" si="17"/>
        <v>33</v>
      </c>
      <c r="W53" s="6">
        <f t="shared" si="18"/>
        <v>33</v>
      </c>
      <c r="X53" s="6">
        <f t="shared" si="19"/>
        <v>35</v>
      </c>
      <c r="Y53" s="6">
        <f t="shared" si="20"/>
        <v>37</v>
      </c>
      <c r="Z53" s="6">
        <f t="shared" si="21"/>
        <v>37</v>
      </c>
      <c r="AA53" s="6">
        <f t="shared" si="22"/>
        <v>38</v>
      </c>
      <c r="AB53" s="6">
        <f t="shared" si="23"/>
        <v>40</v>
      </c>
      <c r="AC53" s="6">
        <f t="shared" si="24"/>
        <v>42</v>
      </c>
      <c r="AE53" s="6">
        <f t="shared" si="25"/>
        <v>65</v>
      </c>
      <c r="AF53" s="6">
        <f t="shared" si="26"/>
        <v>98</v>
      </c>
      <c r="AG53" s="6">
        <f t="shared" si="27"/>
        <v>133</v>
      </c>
      <c r="AH53" s="31">
        <f t="shared" si="28"/>
        <v>170</v>
      </c>
      <c r="AI53" s="6">
        <f t="shared" si="29"/>
        <v>207</v>
      </c>
      <c r="AJ53" s="6">
        <f t="shared" si="30"/>
        <v>245</v>
      </c>
      <c r="AK53" s="6">
        <f t="shared" si="31"/>
        <v>285</v>
      </c>
    </row>
    <row r="54" spans="1:37" s="6" customFormat="1" x14ac:dyDescent="0.2">
      <c r="A54" s="72">
        <v>50</v>
      </c>
      <c r="B54" s="73"/>
      <c r="C54" s="73" t="s">
        <v>128</v>
      </c>
      <c r="D54" s="73" t="s">
        <v>129</v>
      </c>
      <c r="E54" s="74" t="s">
        <v>4</v>
      </c>
      <c r="F54" s="75"/>
      <c r="G54" s="52">
        <v>43</v>
      </c>
      <c r="H54" s="53">
        <v>45</v>
      </c>
      <c r="I54" s="75">
        <v>39</v>
      </c>
      <c r="J54" s="75" t="s">
        <v>10</v>
      </c>
      <c r="K54" s="52">
        <v>34</v>
      </c>
      <c r="L54" s="53">
        <v>43</v>
      </c>
      <c r="M54" s="63">
        <v>34</v>
      </c>
      <c r="N54" s="94" t="s">
        <v>10</v>
      </c>
      <c r="O54" s="53" t="s">
        <v>10</v>
      </c>
      <c r="P54" s="75" t="s">
        <v>10</v>
      </c>
      <c r="Q54" s="52">
        <v>36</v>
      </c>
      <c r="R54" s="53">
        <v>33</v>
      </c>
      <c r="S54" s="75">
        <v>33</v>
      </c>
      <c r="U54" s="6">
        <f t="shared" si="16"/>
        <v>33</v>
      </c>
      <c r="V54" s="6">
        <f t="shared" si="17"/>
        <v>33</v>
      </c>
      <c r="W54" s="6">
        <f t="shared" si="18"/>
        <v>34</v>
      </c>
      <c r="X54" s="6">
        <f t="shared" si="19"/>
        <v>34</v>
      </c>
      <c r="Y54" s="6">
        <f t="shared" si="20"/>
        <v>36</v>
      </c>
      <c r="Z54" s="6">
        <f t="shared" si="21"/>
        <v>39</v>
      </c>
      <c r="AA54" s="6">
        <f t="shared" si="22"/>
        <v>43</v>
      </c>
      <c r="AB54" s="6">
        <f t="shared" si="23"/>
        <v>43</v>
      </c>
      <c r="AC54" s="6">
        <f t="shared" si="24"/>
        <v>45</v>
      </c>
      <c r="AE54" s="6">
        <f t="shared" si="25"/>
        <v>66</v>
      </c>
      <c r="AF54" s="6">
        <f t="shared" si="26"/>
        <v>100</v>
      </c>
      <c r="AG54" s="6">
        <f t="shared" si="27"/>
        <v>134</v>
      </c>
      <c r="AH54" s="31">
        <f t="shared" si="28"/>
        <v>170</v>
      </c>
      <c r="AI54" s="6">
        <f t="shared" si="29"/>
        <v>209</v>
      </c>
      <c r="AJ54" s="6">
        <f t="shared" si="30"/>
        <v>252</v>
      </c>
      <c r="AK54" s="6">
        <f t="shared" si="31"/>
        <v>295</v>
      </c>
    </row>
    <row r="55" spans="1:37" s="56" customFormat="1" x14ac:dyDescent="0.2">
      <c r="A55" s="55">
        <v>51</v>
      </c>
      <c r="C55" s="56" t="s">
        <v>55</v>
      </c>
      <c r="D55" s="56" t="s">
        <v>122</v>
      </c>
      <c r="E55" s="69" t="s">
        <v>3</v>
      </c>
      <c r="F55" s="57"/>
      <c r="G55" s="59">
        <v>44</v>
      </c>
      <c r="H55" s="58">
        <v>35</v>
      </c>
      <c r="I55" s="57">
        <v>35</v>
      </c>
      <c r="J55" s="57" t="s">
        <v>10</v>
      </c>
      <c r="K55" s="59">
        <v>45</v>
      </c>
      <c r="L55" s="58" t="s">
        <v>10</v>
      </c>
      <c r="M55" s="57" t="s">
        <v>10</v>
      </c>
      <c r="N55" s="66">
        <v>35</v>
      </c>
      <c r="O55" s="58">
        <v>40</v>
      </c>
      <c r="P55" s="57">
        <v>34</v>
      </c>
      <c r="Q55" s="59">
        <v>45</v>
      </c>
      <c r="R55" s="58">
        <v>48</v>
      </c>
      <c r="S55" s="57">
        <v>44</v>
      </c>
      <c r="U55" s="56">
        <f t="shared" si="16"/>
        <v>34</v>
      </c>
      <c r="V55" s="56">
        <f t="shared" si="17"/>
        <v>35</v>
      </c>
      <c r="W55" s="56">
        <f t="shared" si="18"/>
        <v>35</v>
      </c>
      <c r="X55" s="56">
        <f t="shared" si="19"/>
        <v>35</v>
      </c>
      <c r="Y55" s="56">
        <f t="shared" si="20"/>
        <v>40</v>
      </c>
      <c r="Z55" s="56">
        <f t="shared" si="21"/>
        <v>44</v>
      </c>
      <c r="AA55" s="56">
        <f t="shared" si="22"/>
        <v>44</v>
      </c>
      <c r="AB55" s="56">
        <f t="shared" si="23"/>
        <v>45</v>
      </c>
      <c r="AC55" s="56">
        <f t="shared" si="24"/>
        <v>45</v>
      </c>
      <c r="AE55" s="56">
        <f t="shared" si="25"/>
        <v>69</v>
      </c>
      <c r="AF55" s="56">
        <f t="shared" si="26"/>
        <v>104</v>
      </c>
      <c r="AG55" s="56">
        <f t="shared" si="27"/>
        <v>139</v>
      </c>
      <c r="AH55" s="60">
        <f t="shared" si="28"/>
        <v>179</v>
      </c>
      <c r="AI55" s="56">
        <f t="shared" si="29"/>
        <v>223</v>
      </c>
      <c r="AJ55" s="56">
        <f t="shared" si="30"/>
        <v>267</v>
      </c>
      <c r="AK55" s="56">
        <f t="shared" si="31"/>
        <v>312</v>
      </c>
    </row>
    <row r="56" spans="1:37" s="6" customFormat="1" x14ac:dyDescent="0.2">
      <c r="A56" s="8">
        <v>52</v>
      </c>
      <c r="C56" s="6" t="s">
        <v>52</v>
      </c>
      <c r="D56" s="6" t="s">
        <v>153</v>
      </c>
      <c r="E56" s="37" t="s">
        <v>56</v>
      </c>
      <c r="F56" s="35"/>
      <c r="G56" s="61" t="s">
        <v>10</v>
      </c>
      <c r="H56" s="9" t="s">
        <v>10</v>
      </c>
      <c r="I56" s="35" t="s">
        <v>10</v>
      </c>
      <c r="J56" s="35">
        <v>30</v>
      </c>
      <c r="K56" s="61" t="s">
        <v>10</v>
      </c>
      <c r="L56" s="9" t="s">
        <v>10</v>
      </c>
      <c r="M56" s="35" t="s">
        <v>10</v>
      </c>
      <c r="N56" s="90">
        <v>45</v>
      </c>
      <c r="O56" s="9">
        <v>45</v>
      </c>
      <c r="P56" s="35">
        <v>43</v>
      </c>
      <c r="Q56" s="61">
        <v>40</v>
      </c>
      <c r="R56" s="9">
        <v>34</v>
      </c>
      <c r="S56" s="35">
        <v>37</v>
      </c>
      <c r="U56" s="6">
        <f t="shared" si="16"/>
        <v>30</v>
      </c>
      <c r="V56" s="6">
        <f t="shared" si="17"/>
        <v>34</v>
      </c>
      <c r="W56" s="6">
        <f t="shared" si="18"/>
        <v>37</v>
      </c>
      <c r="X56" s="6">
        <f t="shared" si="19"/>
        <v>40</v>
      </c>
      <c r="Y56" s="6">
        <f t="shared" si="20"/>
        <v>43</v>
      </c>
      <c r="Z56" s="6">
        <f t="shared" si="21"/>
        <v>45</v>
      </c>
      <c r="AA56" s="6">
        <f t="shared" si="22"/>
        <v>45</v>
      </c>
      <c r="AB56" s="6" t="e">
        <f t="shared" si="23"/>
        <v>#NUM!</v>
      </c>
      <c r="AC56" s="6" t="e">
        <f t="shared" si="24"/>
        <v>#NUM!</v>
      </c>
      <c r="AE56" s="6">
        <f t="shared" si="25"/>
        <v>64</v>
      </c>
      <c r="AF56" s="6">
        <f t="shared" si="26"/>
        <v>101</v>
      </c>
      <c r="AG56" s="6">
        <f t="shared" si="27"/>
        <v>141</v>
      </c>
      <c r="AH56" s="31">
        <f t="shared" si="28"/>
        <v>184</v>
      </c>
      <c r="AI56" s="6">
        <f t="shared" si="29"/>
        <v>229</v>
      </c>
      <c r="AJ56" s="6">
        <f t="shared" si="30"/>
        <v>274</v>
      </c>
      <c r="AK56" s="6" t="e">
        <f t="shared" si="31"/>
        <v>#NUM!</v>
      </c>
    </row>
    <row r="57" spans="1:37" s="6" customFormat="1" x14ac:dyDescent="0.2">
      <c r="A57" s="8">
        <v>53</v>
      </c>
      <c r="C57" s="6" t="s">
        <v>120</v>
      </c>
      <c r="D57" s="6" t="s">
        <v>121</v>
      </c>
      <c r="E57" s="37" t="s">
        <v>163</v>
      </c>
      <c r="F57" s="35"/>
      <c r="G57" s="61">
        <v>35</v>
      </c>
      <c r="H57" s="9">
        <v>41</v>
      </c>
      <c r="I57" s="35">
        <v>34</v>
      </c>
      <c r="J57" s="35" t="s">
        <v>10</v>
      </c>
      <c r="K57" s="61">
        <v>39</v>
      </c>
      <c r="L57" s="9">
        <v>41</v>
      </c>
      <c r="M57" s="62">
        <v>36</v>
      </c>
      <c r="N57" s="90" t="s">
        <v>10</v>
      </c>
      <c r="O57" s="9">
        <v>47</v>
      </c>
      <c r="P57" s="35" t="s">
        <v>10</v>
      </c>
      <c r="Q57" s="61" t="s">
        <v>10</v>
      </c>
      <c r="R57" s="9" t="s">
        <v>10</v>
      </c>
      <c r="S57" s="35" t="s">
        <v>10</v>
      </c>
      <c r="U57" s="6">
        <f t="shared" si="16"/>
        <v>34</v>
      </c>
      <c r="V57" s="6">
        <f t="shared" si="17"/>
        <v>35</v>
      </c>
      <c r="W57" s="6">
        <f t="shared" si="18"/>
        <v>36</v>
      </c>
      <c r="X57" s="6">
        <f t="shared" si="19"/>
        <v>39</v>
      </c>
      <c r="Y57" s="6">
        <f t="shared" si="20"/>
        <v>41</v>
      </c>
      <c r="Z57" s="6">
        <f t="shared" si="21"/>
        <v>41</v>
      </c>
      <c r="AA57" s="6">
        <f t="shared" si="22"/>
        <v>47</v>
      </c>
      <c r="AB57" s="6" t="e">
        <f t="shared" si="23"/>
        <v>#NUM!</v>
      </c>
      <c r="AC57" s="6" t="e">
        <f t="shared" si="24"/>
        <v>#NUM!</v>
      </c>
      <c r="AE57" s="6">
        <f t="shared" si="25"/>
        <v>69</v>
      </c>
      <c r="AF57" s="6">
        <f t="shared" si="26"/>
        <v>105</v>
      </c>
      <c r="AG57" s="6">
        <f t="shared" si="27"/>
        <v>144</v>
      </c>
      <c r="AH57" s="31">
        <f t="shared" si="28"/>
        <v>185</v>
      </c>
      <c r="AI57" s="6">
        <f t="shared" si="29"/>
        <v>226</v>
      </c>
      <c r="AJ57" s="6">
        <f t="shared" si="30"/>
        <v>273</v>
      </c>
      <c r="AK57" s="6" t="e">
        <f t="shared" si="31"/>
        <v>#NUM!</v>
      </c>
    </row>
    <row r="58" spans="1:37" s="6" customFormat="1" x14ac:dyDescent="0.2">
      <c r="A58" s="8">
        <v>54</v>
      </c>
      <c r="C58" s="6" t="s">
        <v>124</v>
      </c>
      <c r="D58" s="6" t="s">
        <v>125</v>
      </c>
      <c r="E58" s="37" t="s">
        <v>2</v>
      </c>
      <c r="F58" s="35"/>
      <c r="G58" s="61">
        <v>39</v>
      </c>
      <c r="H58" s="9">
        <v>44</v>
      </c>
      <c r="I58" s="35">
        <v>37</v>
      </c>
      <c r="J58" s="35">
        <v>42</v>
      </c>
      <c r="K58" s="61">
        <v>47</v>
      </c>
      <c r="L58" s="9">
        <v>48</v>
      </c>
      <c r="M58" s="62">
        <v>41</v>
      </c>
      <c r="N58" s="90">
        <v>38</v>
      </c>
      <c r="O58" s="9">
        <v>48</v>
      </c>
      <c r="P58" s="35">
        <v>38</v>
      </c>
      <c r="Q58" s="61">
        <v>44</v>
      </c>
      <c r="R58" s="9">
        <v>38</v>
      </c>
      <c r="S58" s="35">
        <v>39</v>
      </c>
      <c r="U58" s="6">
        <f t="shared" si="16"/>
        <v>37</v>
      </c>
      <c r="V58" s="6">
        <f t="shared" si="17"/>
        <v>38</v>
      </c>
      <c r="W58" s="6">
        <f t="shared" si="18"/>
        <v>38</v>
      </c>
      <c r="X58" s="6">
        <f t="shared" si="19"/>
        <v>38</v>
      </c>
      <c r="Y58" s="6">
        <f t="shared" si="20"/>
        <v>39</v>
      </c>
      <c r="Z58" s="6">
        <f t="shared" si="21"/>
        <v>39</v>
      </c>
      <c r="AA58" s="6">
        <f t="shared" si="22"/>
        <v>41</v>
      </c>
      <c r="AB58" s="6">
        <f t="shared" si="23"/>
        <v>42</v>
      </c>
      <c r="AC58" s="6">
        <f t="shared" si="24"/>
        <v>44</v>
      </c>
      <c r="AE58" s="6">
        <f t="shared" si="25"/>
        <v>75</v>
      </c>
      <c r="AF58" s="6">
        <f t="shared" si="26"/>
        <v>113</v>
      </c>
      <c r="AG58" s="6">
        <f t="shared" si="27"/>
        <v>151</v>
      </c>
      <c r="AH58" s="31">
        <f t="shared" si="28"/>
        <v>190</v>
      </c>
      <c r="AI58" s="6">
        <f t="shared" si="29"/>
        <v>229</v>
      </c>
      <c r="AJ58" s="6">
        <f t="shared" si="30"/>
        <v>270</v>
      </c>
      <c r="AK58" s="6">
        <f t="shared" si="31"/>
        <v>312</v>
      </c>
    </row>
    <row r="59" spans="1:37" s="6" customFormat="1" x14ac:dyDescent="0.2">
      <c r="A59" s="72">
        <v>55</v>
      </c>
      <c r="B59" s="73"/>
      <c r="C59" s="73" t="s">
        <v>132</v>
      </c>
      <c r="D59" s="73" t="s">
        <v>133</v>
      </c>
      <c r="E59" s="74" t="s">
        <v>4</v>
      </c>
      <c r="F59" s="75"/>
      <c r="G59" s="52">
        <v>49</v>
      </c>
      <c r="H59" s="53">
        <v>39</v>
      </c>
      <c r="I59" s="75">
        <v>41</v>
      </c>
      <c r="J59" s="75">
        <v>40</v>
      </c>
      <c r="K59" s="52">
        <v>41</v>
      </c>
      <c r="L59" s="53">
        <v>39</v>
      </c>
      <c r="M59" s="63">
        <v>35</v>
      </c>
      <c r="N59" s="94">
        <v>42</v>
      </c>
      <c r="O59" s="53" t="s">
        <v>10</v>
      </c>
      <c r="P59" s="75" t="s">
        <v>10</v>
      </c>
      <c r="Q59" s="52">
        <v>46</v>
      </c>
      <c r="R59" s="53">
        <v>39</v>
      </c>
      <c r="S59" s="75">
        <v>41</v>
      </c>
      <c r="U59" s="6">
        <f t="shared" si="16"/>
        <v>35</v>
      </c>
      <c r="V59" s="6">
        <f t="shared" si="17"/>
        <v>39</v>
      </c>
      <c r="W59" s="6">
        <f t="shared" si="18"/>
        <v>39</v>
      </c>
      <c r="X59" s="6">
        <f t="shared" si="19"/>
        <v>39</v>
      </c>
      <c r="Y59" s="6">
        <f t="shared" si="20"/>
        <v>40</v>
      </c>
      <c r="Z59" s="6">
        <f t="shared" si="21"/>
        <v>41</v>
      </c>
      <c r="AA59" s="6">
        <f t="shared" si="22"/>
        <v>41</v>
      </c>
      <c r="AB59" s="6">
        <f t="shared" si="23"/>
        <v>41</v>
      </c>
      <c r="AC59" s="6">
        <f t="shared" si="24"/>
        <v>42</v>
      </c>
      <c r="AE59" s="6">
        <f t="shared" si="25"/>
        <v>74</v>
      </c>
      <c r="AF59" s="6">
        <f t="shared" si="26"/>
        <v>113</v>
      </c>
      <c r="AG59" s="6">
        <f t="shared" si="27"/>
        <v>152</v>
      </c>
      <c r="AH59" s="31">
        <f t="shared" si="28"/>
        <v>192</v>
      </c>
      <c r="AI59" s="6">
        <f t="shared" si="29"/>
        <v>233</v>
      </c>
      <c r="AJ59" s="6">
        <f t="shared" si="30"/>
        <v>274</v>
      </c>
      <c r="AK59" s="6">
        <f t="shared" si="31"/>
        <v>315</v>
      </c>
    </row>
    <row r="60" spans="1:37" s="56" customFormat="1" x14ac:dyDescent="0.2">
      <c r="A60" s="8">
        <v>56</v>
      </c>
      <c r="B60" s="6"/>
      <c r="C60" s="6" t="s">
        <v>123</v>
      </c>
      <c r="D60" s="6" t="s">
        <v>122</v>
      </c>
      <c r="E60" s="37" t="s">
        <v>6</v>
      </c>
      <c r="F60" s="35"/>
      <c r="G60" s="61">
        <v>36</v>
      </c>
      <c r="H60" s="9">
        <v>43</v>
      </c>
      <c r="I60" s="35">
        <v>36</v>
      </c>
      <c r="J60" s="35" t="s">
        <v>10</v>
      </c>
      <c r="K60" s="61">
        <v>46</v>
      </c>
      <c r="L60" s="9">
        <v>42</v>
      </c>
      <c r="M60" s="62">
        <v>39</v>
      </c>
      <c r="N60" s="90" t="s">
        <v>10</v>
      </c>
      <c r="O60" s="9">
        <v>43</v>
      </c>
      <c r="P60" s="35" t="s">
        <v>10</v>
      </c>
      <c r="Q60" s="61">
        <v>48</v>
      </c>
      <c r="R60" s="9">
        <v>43</v>
      </c>
      <c r="S60" s="35">
        <v>45</v>
      </c>
      <c r="U60" s="56">
        <f t="shared" si="16"/>
        <v>36</v>
      </c>
      <c r="V60" s="56">
        <f t="shared" si="17"/>
        <v>36</v>
      </c>
      <c r="W60" s="56">
        <f t="shared" si="18"/>
        <v>39</v>
      </c>
      <c r="X60" s="56">
        <f t="shared" si="19"/>
        <v>42</v>
      </c>
      <c r="Y60" s="56">
        <f t="shared" si="20"/>
        <v>43</v>
      </c>
      <c r="Z60" s="56">
        <f t="shared" si="21"/>
        <v>43</v>
      </c>
      <c r="AA60" s="56">
        <f t="shared" si="22"/>
        <v>43</v>
      </c>
      <c r="AB60" s="56">
        <f t="shared" si="23"/>
        <v>45</v>
      </c>
      <c r="AC60" s="56">
        <f t="shared" si="24"/>
        <v>46</v>
      </c>
      <c r="AE60" s="56">
        <f t="shared" si="25"/>
        <v>72</v>
      </c>
      <c r="AF60" s="56">
        <f t="shared" si="26"/>
        <v>111</v>
      </c>
      <c r="AG60" s="56">
        <f t="shared" si="27"/>
        <v>153</v>
      </c>
      <c r="AH60" s="60">
        <f t="shared" si="28"/>
        <v>196</v>
      </c>
      <c r="AI60" s="56">
        <f t="shared" si="29"/>
        <v>239</v>
      </c>
      <c r="AJ60" s="56">
        <f t="shared" si="30"/>
        <v>282</v>
      </c>
      <c r="AK60" s="56">
        <f t="shared" si="31"/>
        <v>327</v>
      </c>
    </row>
    <row r="61" spans="1:37" s="6" customFormat="1" x14ac:dyDescent="0.2">
      <c r="A61" s="8">
        <v>57</v>
      </c>
      <c r="C61" s="6" t="s">
        <v>126</v>
      </c>
      <c r="D61" s="6" t="s">
        <v>127</v>
      </c>
      <c r="E61" s="37" t="s">
        <v>2</v>
      </c>
      <c r="F61" s="35"/>
      <c r="G61" s="61">
        <v>38</v>
      </c>
      <c r="H61" s="9">
        <v>47</v>
      </c>
      <c r="I61" s="35">
        <v>38</v>
      </c>
      <c r="J61" s="35" t="s">
        <v>10</v>
      </c>
      <c r="K61" s="61">
        <v>44</v>
      </c>
      <c r="L61" s="9">
        <v>49</v>
      </c>
      <c r="M61" s="62">
        <v>42</v>
      </c>
      <c r="N61" s="90">
        <v>43</v>
      </c>
      <c r="O61" s="9">
        <v>41</v>
      </c>
      <c r="P61" s="35">
        <v>41</v>
      </c>
      <c r="Q61" s="61">
        <v>50</v>
      </c>
      <c r="R61" s="91">
        <v>51</v>
      </c>
      <c r="S61" s="95">
        <v>47</v>
      </c>
      <c r="U61" s="6">
        <f t="shared" si="16"/>
        <v>38</v>
      </c>
      <c r="V61" s="6">
        <f t="shared" si="17"/>
        <v>38</v>
      </c>
      <c r="W61" s="6">
        <f t="shared" si="18"/>
        <v>41</v>
      </c>
      <c r="X61" s="6">
        <f t="shared" si="19"/>
        <v>41</v>
      </c>
      <c r="Y61" s="6">
        <f t="shared" si="20"/>
        <v>42</v>
      </c>
      <c r="Z61" s="6">
        <f t="shared" si="21"/>
        <v>43</v>
      </c>
      <c r="AA61" s="6">
        <f t="shared" si="22"/>
        <v>44</v>
      </c>
      <c r="AB61" s="6">
        <f t="shared" si="23"/>
        <v>47</v>
      </c>
      <c r="AC61" s="6">
        <f t="shared" si="24"/>
        <v>47</v>
      </c>
      <c r="AE61" s="6">
        <f t="shared" si="25"/>
        <v>76</v>
      </c>
      <c r="AF61" s="6">
        <f t="shared" si="26"/>
        <v>117</v>
      </c>
      <c r="AG61" s="6">
        <f t="shared" si="27"/>
        <v>158</v>
      </c>
      <c r="AH61" s="31">
        <f t="shared" si="28"/>
        <v>200</v>
      </c>
      <c r="AI61" s="6">
        <f t="shared" si="29"/>
        <v>243</v>
      </c>
      <c r="AJ61" s="6">
        <f t="shared" si="30"/>
        <v>287</v>
      </c>
      <c r="AK61" s="6">
        <f t="shared" si="31"/>
        <v>334</v>
      </c>
    </row>
    <row r="62" spans="1:37" s="6" customFormat="1" x14ac:dyDescent="0.2">
      <c r="A62" s="8">
        <v>58</v>
      </c>
      <c r="C62" s="6" t="s">
        <v>134</v>
      </c>
      <c r="D62" s="6" t="s">
        <v>135</v>
      </c>
      <c r="E62" s="37" t="s">
        <v>59</v>
      </c>
      <c r="F62" s="35"/>
      <c r="G62" s="61">
        <v>45</v>
      </c>
      <c r="H62" s="9">
        <v>48</v>
      </c>
      <c r="I62" s="35">
        <v>42</v>
      </c>
      <c r="J62" s="35" t="s">
        <v>10</v>
      </c>
      <c r="K62" s="61">
        <v>48</v>
      </c>
      <c r="L62" s="9" t="s">
        <v>10</v>
      </c>
      <c r="M62" s="35" t="s">
        <v>10</v>
      </c>
      <c r="N62" s="90">
        <v>40</v>
      </c>
      <c r="O62" s="9">
        <v>53</v>
      </c>
      <c r="P62" s="35">
        <v>40</v>
      </c>
      <c r="Q62" s="61">
        <v>51</v>
      </c>
      <c r="R62" s="9" t="s">
        <v>10</v>
      </c>
      <c r="S62" s="35" t="s">
        <v>10</v>
      </c>
      <c r="U62" s="6">
        <f t="shared" si="16"/>
        <v>40</v>
      </c>
      <c r="V62" s="6">
        <f t="shared" si="17"/>
        <v>40</v>
      </c>
      <c r="W62" s="6">
        <f t="shared" si="18"/>
        <v>42</v>
      </c>
      <c r="X62" s="6">
        <f t="shared" si="19"/>
        <v>45</v>
      </c>
      <c r="Y62" s="6">
        <f t="shared" si="20"/>
        <v>48</v>
      </c>
      <c r="Z62" s="6">
        <f t="shared" si="21"/>
        <v>48</v>
      </c>
      <c r="AA62" s="6">
        <f t="shared" si="22"/>
        <v>51</v>
      </c>
      <c r="AB62" s="6">
        <f t="shared" si="23"/>
        <v>53</v>
      </c>
      <c r="AC62" s="6" t="e">
        <f t="shared" si="24"/>
        <v>#NUM!</v>
      </c>
      <c r="AE62" s="6">
        <f t="shared" si="25"/>
        <v>80</v>
      </c>
      <c r="AF62" s="6">
        <f t="shared" si="26"/>
        <v>122</v>
      </c>
      <c r="AG62" s="6">
        <f t="shared" si="27"/>
        <v>167</v>
      </c>
      <c r="AH62" s="31">
        <f t="shared" si="28"/>
        <v>215</v>
      </c>
      <c r="AI62" s="6">
        <f t="shared" si="29"/>
        <v>263</v>
      </c>
      <c r="AJ62" s="6">
        <f t="shared" si="30"/>
        <v>314</v>
      </c>
      <c r="AK62" s="6">
        <f t="shared" si="31"/>
        <v>367</v>
      </c>
    </row>
    <row r="63" spans="1:37" s="6" customFormat="1" x14ac:dyDescent="0.2">
      <c r="A63" s="8">
        <v>59</v>
      </c>
      <c r="C63" s="6" t="s">
        <v>136</v>
      </c>
      <c r="D63" s="6" t="s">
        <v>118</v>
      </c>
      <c r="E63" s="37" t="s">
        <v>2</v>
      </c>
      <c r="F63" s="35"/>
      <c r="G63" s="61">
        <v>48</v>
      </c>
      <c r="H63" s="9">
        <v>49</v>
      </c>
      <c r="I63" s="35">
        <v>43</v>
      </c>
      <c r="J63" s="35">
        <v>43</v>
      </c>
      <c r="K63" s="61">
        <v>49</v>
      </c>
      <c r="L63" s="9">
        <v>50</v>
      </c>
      <c r="M63" s="62">
        <v>43</v>
      </c>
      <c r="N63" s="90" t="s">
        <v>10</v>
      </c>
      <c r="O63" s="9">
        <v>52</v>
      </c>
      <c r="P63" s="35" t="s">
        <v>10</v>
      </c>
      <c r="Q63" s="61">
        <v>52</v>
      </c>
      <c r="R63" s="91">
        <v>52</v>
      </c>
      <c r="S63" s="95">
        <v>48</v>
      </c>
      <c r="U63" s="6">
        <f t="shared" si="16"/>
        <v>43</v>
      </c>
      <c r="V63" s="6">
        <f t="shared" si="17"/>
        <v>43</v>
      </c>
      <c r="W63" s="6">
        <f t="shared" si="18"/>
        <v>43</v>
      </c>
      <c r="X63" s="6">
        <f t="shared" si="19"/>
        <v>48</v>
      </c>
      <c r="Y63" s="6">
        <f t="shared" si="20"/>
        <v>48</v>
      </c>
      <c r="Z63" s="6">
        <f t="shared" si="21"/>
        <v>49</v>
      </c>
      <c r="AA63" s="6">
        <f t="shared" si="22"/>
        <v>49</v>
      </c>
      <c r="AB63" s="6">
        <f t="shared" si="23"/>
        <v>50</v>
      </c>
      <c r="AC63" s="6">
        <f t="shared" si="24"/>
        <v>52</v>
      </c>
      <c r="AE63" s="6">
        <f t="shared" si="25"/>
        <v>86</v>
      </c>
      <c r="AF63" s="6">
        <f t="shared" si="26"/>
        <v>129</v>
      </c>
      <c r="AG63" s="6">
        <f t="shared" si="27"/>
        <v>177</v>
      </c>
      <c r="AH63" s="31">
        <f t="shared" si="28"/>
        <v>225</v>
      </c>
      <c r="AI63" s="6">
        <f t="shared" si="29"/>
        <v>274</v>
      </c>
      <c r="AJ63" s="6">
        <f t="shared" si="30"/>
        <v>323</v>
      </c>
      <c r="AK63" s="6">
        <f t="shared" si="31"/>
        <v>373</v>
      </c>
    </row>
    <row r="64" spans="1:37" s="6" customFormat="1" x14ac:dyDescent="0.2">
      <c r="A64" s="8">
        <v>60</v>
      </c>
      <c r="C64" s="6" t="s">
        <v>141</v>
      </c>
      <c r="D64" s="6" t="s">
        <v>142</v>
      </c>
      <c r="E64" s="37" t="s">
        <v>2</v>
      </c>
      <c r="F64" s="35"/>
      <c r="G64" s="61">
        <v>52</v>
      </c>
      <c r="H64" s="9">
        <v>52</v>
      </c>
      <c r="I64" s="35">
        <v>47</v>
      </c>
      <c r="J64" s="35" t="s">
        <v>10</v>
      </c>
      <c r="K64" s="61" t="s">
        <v>10</v>
      </c>
      <c r="L64" s="9" t="s">
        <v>10</v>
      </c>
      <c r="M64" s="35" t="s">
        <v>10</v>
      </c>
      <c r="N64" s="90">
        <v>46</v>
      </c>
      <c r="O64" s="29">
        <v>54</v>
      </c>
      <c r="P64" s="35">
        <v>44</v>
      </c>
      <c r="Q64" s="61">
        <v>54</v>
      </c>
      <c r="R64" s="91">
        <v>53</v>
      </c>
      <c r="S64" s="95">
        <v>49</v>
      </c>
      <c r="U64" s="6">
        <f t="shared" si="16"/>
        <v>44</v>
      </c>
      <c r="V64" s="6">
        <f t="shared" si="17"/>
        <v>46</v>
      </c>
      <c r="W64" s="6">
        <f t="shared" si="18"/>
        <v>47</v>
      </c>
      <c r="X64" s="6">
        <f t="shared" si="19"/>
        <v>49</v>
      </c>
      <c r="Y64" s="6">
        <f t="shared" si="20"/>
        <v>52</v>
      </c>
      <c r="Z64" s="6">
        <f t="shared" si="21"/>
        <v>52</v>
      </c>
      <c r="AA64" s="6">
        <f t="shared" si="22"/>
        <v>53</v>
      </c>
      <c r="AB64" s="6">
        <f t="shared" si="23"/>
        <v>54</v>
      </c>
      <c r="AC64" s="6">
        <f t="shared" si="24"/>
        <v>54</v>
      </c>
      <c r="AE64" s="6">
        <f t="shared" si="25"/>
        <v>90</v>
      </c>
      <c r="AF64" s="6">
        <f t="shared" si="26"/>
        <v>137</v>
      </c>
      <c r="AG64" s="6">
        <f t="shared" si="27"/>
        <v>186</v>
      </c>
      <c r="AH64" s="31">
        <f t="shared" si="28"/>
        <v>238</v>
      </c>
      <c r="AI64" s="6">
        <f t="shared" si="29"/>
        <v>290</v>
      </c>
      <c r="AJ64" s="6">
        <f t="shared" si="30"/>
        <v>343</v>
      </c>
      <c r="AK64" s="6">
        <f t="shared" si="31"/>
        <v>397</v>
      </c>
    </row>
    <row r="65" spans="1:37" s="6" customFormat="1" x14ac:dyDescent="0.2">
      <c r="A65" s="55">
        <v>61</v>
      </c>
      <c r="B65" s="56"/>
      <c r="C65" s="56" t="s">
        <v>139</v>
      </c>
      <c r="D65" s="56" t="s">
        <v>140</v>
      </c>
      <c r="E65" s="69" t="s">
        <v>56</v>
      </c>
      <c r="F65" s="57"/>
      <c r="G65" s="59">
        <v>51</v>
      </c>
      <c r="H65" s="58">
        <v>51</v>
      </c>
      <c r="I65" s="57">
        <v>46</v>
      </c>
      <c r="J65" s="57" t="s">
        <v>10</v>
      </c>
      <c r="K65" s="59" t="s">
        <v>10</v>
      </c>
      <c r="L65" s="58" t="s">
        <v>10</v>
      </c>
      <c r="M65" s="57" t="s">
        <v>10</v>
      </c>
      <c r="N65" s="66" t="s">
        <v>10</v>
      </c>
      <c r="O65" s="58">
        <v>51</v>
      </c>
      <c r="P65" s="65" t="s">
        <v>10</v>
      </c>
      <c r="Q65" s="59">
        <v>53</v>
      </c>
      <c r="R65" s="58" t="s">
        <v>10</v>
      </c>
      <c r="S65" s="57" t="s">
        <v>10</v>
      </c>
      <c r="U65" s="6">
        <f t="shared" si="16"/>
        <v>46</v>
      </c>
      <c r="V65" s="6">
        <f t="shared" si="17"/>
        <v>51</v>
      </c>
      <c r="W65" s="6">
        <f t="shared" si="18"/>
        <v>51</v>
      </c>
      <c r="X65" s="6">
        <f t="shared" si="19"/>
        <v>51</v>
      </c>
      <c r="Y65" s="6">
        <f t="shared" si="20"/>
        <v>53</v>
      </c>
      <c r="Z65" s="6" t="e">
        <f t="shared" si="21"/>
        <v>#NUM!</v>
      </c>
      <c r="AA65" s="6" t="e">
        <f t="shared" si="22"/>
        <v>#NUM!</v>
      </c>
      <c r="AB65" s="6" t="e">
        <f t="shared" si="23"/>
        <v>#NUM!</v>
      </c>
      <c r="AC65" s="6" t="e">
        <f t="shared" si="24"/>
        <v>#NUM!</v>
      </c>
      <c r="AE65" s="6">
        <f t="shared" si="25"/>
        <v>97</v>
      </c>
      <c r="AF65" s="6">
        <f t="shared" si="26"/>
        <v>148</v>
      </c>
      <c r="AG65" s="6">
        <f t="shared" si="27"/>
        <v>199</v>
      </c>
      <c r="AH65" s="31">
        <f t="shared" si="28"/>
        <v>252</v>
      </c>
      <c r="AI65" s="6" t="e">
        <f t="shared" si="29"/>
        <v>#NUM!</v>
      </c>
      <c r="AJ65" s="6" t="e">
        <f t="shared" si="30"/>
        <v>#NUM!</v>
      </c>
      <c r="AK65" s="6" t="e">
        <f t="shared" si="31"/>
        <v>#NUM!</v>
      </c>
    </row>
    <row r="66" spans="1:37" s="56" customFormat="1" x14ac:dyDescent="0.2">
      <c r="A66" s="8">
        <v>62</v>
      </c>
      <c r="B66" s="6"/>
      <c r="C66" s="38" t="s">
        <v>380</v>
      </c>
      <c r="D66" s="38" t="s">
        <v>379</v>
      </c>
      <c r="E66" s="37" t="s">
        <v>26</v>
      </c>
      <c r="F66" s="35"/>
      <c r="G66" s="61"/>
      <c r="H66" s="9"/>
      <c r="I66" s="35"/>
      <c r="J66" s="35"/>
      <c r="K66" s="61"/>
      <c r="L66" s="9"/>
      <c r="M66" s="62"/>
      <c r="N66" s="90"/>
      <c r="O66" s="9"/>
      <c r="P66" s="35"/>
      <c r="Q66" s="61">
        <v>41</v>
      </c>
      <c r="R66" s="9">
        <v>24</v>
      </c>
      <c r="S66" s="35">
        <v>31</v>
      </c>
      <c r="U66" s="56">
        <f t="shared" si="16"/>
        <v>24</v>
      </c>
      <c r="V66" s="56">
        <f t="shared" si="17"/>
        <v>31</v>
      </c>
      <c r="W66" s="56">
        <f t="shared" si="18"/>
        <v>41</v>
      </c>
      <c r="X66" s="56" t="e">
        <f t="shared" si="19"/>
        <v>#NUM!</v>
      </c>
      <c r="Y66" s="56" t="e">
        <f t="shared" si="20"/>
        <v>#NUM!</v>
      </c>
      <c r="Z66" s="56" t="e">
        <f t="shared" si="21"/>
        <v>#NUM!</v>
      </c>
      <c r="AA66" s="56" t="e">
        <f t="shared" si="22"/>
        <v>#NUM!</v>
      </c>
      <c r="AB66" s="56" t="e">
        <f t="shared" si="23"/>
        <v>#NUM!</v>
      </c>
      <c r="AC66" s="56" t="e">
        <f t="shared" si="24"/>
        <v>#NUM!</v>
      </c>
      <c r="AE66" s="56">
        <f t="shared" si="25"/>
        <v>55</v>
      </c>
      <c r="AF66" s="56">
        <f t="shared" si="26"/>
        <v>96</v>
      </c>
      <c r="AG66" s="56" t="e">
        <f t="shared" si="27"/>
        <v>#NUM!</v>
      </c>
      <c r="AH66" s="60" t="e">
        <f t="shared" si="28"/>
        <v>#NUM!</v>
      </c>
      <c r="AI66" s="56" t="e">
        <f t="shared" si="29"/>
        <v>#NUM!</v>
      </c>
      <c r="AJ66" s="56" t="e">
        <f t="shared" si="30"/>
        <v>#NUM!</v>
      </c>
      <c r="AK66" s="56" t="e">
        <f t="shared" si="31"/>
        <v>#NUM!</v>
      </c>
    </row>
    <row r="67" spans="1:37" s="6" customFormat="1" x14ac:dyDescent="0.2">
      <c r="A67" s="8">
        <v>63</v>
      </c>
      <c r="C67" s="6" t="s">
        <v>375</v>
      </c>
      <c r="D67" s="6" t="s">
        <v>376</v>
      </c>
      <c r="E67" s="37" t="s">
        <v>56</v>
      </c>
      <c r="F67" s="35"/>
      <c r="G67" s="61" t="s">
        <v>10</v>
      </c>
      <c r="H67" s="9" t="s">
        <v>10</v>
      </c>
      <c r="I67" s="35" t="s">
        <v>10</v>
      </c>
      <c r="J67" s="35" t="s">
        <v>10</v>
      </c>
      <c r="K67" s="61" t="s">
        <v>10</v>
      </c>
      <c r="L67" s="9" t="s">
        <v>10</v>
      </c>
      <c r="M67" s="62" t="s">
        <v>10</v>
      </c>
      <c r="N67" s="90">
        <v>30</v>
      </c>
      <c r="O67" s="9" t="s">
        <v>10</v>
      </c>
      <c r="P67" s="35" t="s">
        <v>10</v>
      </c>
      <c r="Q67" s="61" t="s">
        <v>10</v>
      </c>
      <c r="R67" s="9" t="s">
        <v>10</v>
      </c>
      <c r="S67" s="35" t="s">
        <v>10</v>
      </c>
      <c r="U67" s="6">
        <f t="shared" si="16"/>
        <v>30</v>
      </c>
      <c r="V67" s="6" t="e">
        <f t="shared" si="17"/>
        <v>#NUM!</v>
      </c>
      <c r="W67" s="6" t="e">
        <f t="shared" si="18"/>
        <v>#NUM!</v>
      </c>
      <c r="X67" s="6" t="e">
        <f t="shared" si="19"/>
        <v>#NUM!</v>
      </c>
      <c r="Y67" s="6" t="e">
        <f t="shared" si="20"/>
        <v>#NUM!</v>
      </c>
      <c r="Z67" s="6" t="e">
        <f t="shared" si="21"/>
        <v>#NUM!</v>
      </c>
      <c r="AA67" s="6" t="e">
        <f t="shared" si="22"/>
        <v>#NUM!</v>
      </c>
      <c r="AB67" s="6" t="e">
        <f t="shared" si="23"/>
        <v>#NUM!</v>
      </c>
      <c r="AC67" s="6" t="e">
        <f t="shared" si="24"/>
        <v>#NUM!</v>
      </c>
      <c r="AE67" s="6" t="e">
        <f t="shared" si="25"/>
        <v>#NUM!</v>
      </c>
      <c r="AF67" s="6" t="e">
        <f t="shared" si="26"/>
        <v>#NUM!</v>
      </c>
      <c r="AG67" s="6" t="e">
        <f t="shared" si="27"/>
        <v>#NUM!</v>
      </c>
      <c r="AH67" s="31" t="e">
        <f t="shared" si="28"/>
        <v>#NUM!</v>
      </c>
      <c r="AI67" s="6" t="e">
        <f t="shared" si="29"/>
        <v>#NUM!</v>
      </c>
      <c r="AJ67" s="6" t="e">
        <f t="shared" si="30"/>
        <v>#NUM!</v>
      </c>
      <c r="AK67" s="6" t="e">
        <f t="shared" si="31"/>
        <v>#NUM!</v>
      </c>
    </row>
    <row r="68" spans="1:37" s="6" customFormat="1" x14ac:dyDescent="0.2">
      <c r="A68" s="8">
        <v>64</v>
      </c>
      <c r="C68" s="6" t="s">
        <v>39</v>
      </c>
      <c r="D68" s="6" t="s">
        <v>138</v>
      </c>
      <c r="E68" s="37" t="s">
        <v>56</v>
      </c>
      <c r="F68" s="35"/>
      <c r="G68" s="61">
        <v>50</v>
      </c>
      <c r="H68" s="9">
        <v>50</v>
      </c>
      <c r="I68" s="35">
        <v>45</v>
      </c>
      <c r="J68" s="35">
        <v>38</v>
      </c>
      <c r="K68" s="61" t="s">
        <v>10</v>
      </c>
      <c r="L68" s="9" t="s">
        <v>10</v>
      </c>
      <c r="M68" s="35" t="s">
        <v>10</v>
      </c>
      <c r="N68" s="90" t="s">
        <v>10</v>
      </c>
      <c r="O68" s="15" t="s">
        <v>10</v>
      </c>
      <c r="P68" s="39" t="s">
        <v>10</v>
      </c>
      <c r="Q68" s="61" t="s">
        <v>10</v>
      </c>
      <c r="R68" s="9" t="s">
        <v>10</v>
      </c>
      <c r="S68" s="35" t="s">
        <v>10</v>
      </c>
      <c r="U68" s="6">
        <f t="shared" si="16"/>
        <v>38</v>
      </c>
      <c r="V68" s="6">
        <f t="shared" si="17"/>
        <v>45</v>
      </c>
      <c r="W68" s="6">
        <f t="shared" si="18"/>
        <v>50</v>
      </c>
      <c r="X68" s="6">
        <f t="shared" si="19"/>
        <v>50</v>
      </c>
      <c r="Y68" s="6" t="e">
        <f t="shared" si="20"/>
        <v>#NUM!</v>
      </c>
      <c r="Z68" s="6" t="e">
        <f t="shared" si="21"/>
        <v>#NUM!</v>
      </c>
      <c r="AA68" s="6" t="e">
        <f t="shared" si="22"/>
        <v>#NUM!</v>
      </c>
      <c r="AB68" s="6" t="e">
        <f t="shared" si="23"/>
        <v>#NUM!</v>
      </c>
      <c r="AC68" s="6" t="e">
        <f t="shared" si="24"/>
        <v>#NUM!</v>
      </c>
      <c r="AE68" s="6">
        <f t="shared" si="25"/>
        <v>83</v>
      </c>
      <c r="AF68" s="6">
        <f t="shared" si="26"/>
        <v>133</v>
      </c>
      <c r="AG68" s="6">
        <f t="shared" si="27"/>
        <v>183</v>
      </c>
      <c r="AH68" s="31" t="e">
        <f t="shared" si="28"/>
        <v>#NUM!</v>
      </c>
      <c r="AI68" s="6" t="e">
        <f t="shared" si="29"/>
        <v>#NUM!</v>
      </c>
      <c r="AJ68" s="6" t="e">
        <f t="shared" si="30"/>
        <v>#NUM!</v>
      </c>
      <c r="AK68" s="6" t="e">
        <f t="shared" si="31"/>
        <v>#NUM!</v>
      </c>
    </row>
    <row r="69" spans="1:37" s="6" customFormat="1" x14ac:dyDescent="0.2">
      <c r="A69" s="72">
        <v>65</v>
      </c>
      <c r="B69" s="73"/>
      <c r="C69" s="73" t="s">
        <v>159</v>
      </c>
      <c r="D69" s="73" t="s">
        <v>157</v>
      </c>
      <c r="E69" s="74" t="s">
        <v>56</v>
      </c>
      <c r="F69" s="75"/>
      <c r="G69" s="52">
        <v>46</v>
      </c>
      <c r="H69" s="53" t="s">
        <v>10</v>
      </c>
      <c r="I69" s="75" t="s">
        <v>10</v>
      </c>
      <c r="J69" s="75" t="s">
        <v>10</v>
      </c>
      <c r="K69" s="52" t="s">
        <v>10</v>
      </c>
      <c r="L69" s="53" t="s">
        <v>10</v>
      </c>
      <c r="M69" s="75" t="s">
        <v>10</v>
      </c>
      <c r="N69" s="94" t="s">
        <v>10</v>
      </c>
      <c r="O69" s="76" t="s">
        <v>10</v>
      </c>
      <c r="P69" s="77" t="s">
        <v>10</v>
      </c>
      <c r="Q69" s="52">
        <v>49</v>
      </c>
      <c r="R69" s="78" t="s">
        <v>10</v>
      </c>
      <c r="S69" s="75" t="s">
        <v>10</v>
      </c>
      <c r="U69" s="6">
        <f t="shared" si="16"/>
        <v>46</v>
      </c>
      <c r="V69" s="6">
        <f t="shared" si="17"/>
        <v>49</v>
      </c>
      <c r="W69" s="6" t="e">
        <f t="shared" si="18"/>
        <v>#NUM!</v>
      </c>
      <c r="X69" s="6" t="e">
        <f t="shared" si="19"/>
        <v>#NUM!</v>
      </c>
      <c r="Y69" s="6" t="e">
        <f t="shared" si="20"/>
        <v>#NUM!</v>
      </c>
      <c r="Z69" s="6" t="e">
        <f t="shared" si="21"/>
        <v>#NUM!</v>
      </c>
      <c r="AA69" s="6" t="e">
        <f t="shared" si="22"/>
        <v>#NUM!</v>
      </c>
      <c r="AB69" s="6" t="e">
        <f t="shared" si="23"/>
        <v>#NUM!</v>
      </c>
      <c r="AC69" s="6" t="e">
        <f t="shared" si="24"/>
        <v>#NUM!</v>
      </c>
      <c r="AE69" s="6">
        <f t="shared" si="25"/>
        <v>95</v>
      </c>
      <c r="AF69" s="6" t="e">
        <f t="shared" si="26"/>
        <v>#NUM!</v>
      </c>
      <c r="AG69" s="6" t="e">
        <f t="shared" si="27"/>
        <v>#NUM!</v>
      </c>
      <c r="AH69" s="31" t="e">
        <f t="shared" si="28"/>
        <v>#NUM!</v>
      </c>
      <c r="AI69" s="6" t="e">
        <f t="shared" si="29"/>
        <v>#NUM!</v>
      </c>
      <c r="AJ69" s="6" t="e">
        <f t="shared" si="30"/>
        <v>#NUM!</v>
      </c>
      <c r="AK69" s="6" t="e">
        <f t="shared" si="31"/>
        <v>#NUM!</v>
      </c>
    </row>
    <row r="70" spans="1:37" s="6" customFormat="1" x14ac:dyDescent="0.2">
      <c r="A70" s="79">
        <v>66</v>
      </c>
      <c r="B70" s="80"/>
      <c r="C70" s="81" t="s">
        <v>371</v>
      </c>
      <c r="D70" s="81" t="s">
        <v>372</v>
      </c>
      <c r="E70" s="82" t="s">
        <v>58</v>
      </c>
      <c r="F70" s="83"/>
      <c r="G70" s="59" t="s">
        <v>10</v>
      </c>
      <c r="H70" s="58" t="s">
        <v>10</v>
      </c>
      <c r="I70" s="57" t="s">
        <v>10</v>
      </c>
      <c r="J70" s="83" t="s">
        <v>10</v>
      </c>
      <c r="K70" s="59" t="s">
        <v>10</v>
      </c>
      <c r="L70" s="58" t="s">
        <v>10</v>
      </c>
      <c r="M70" s="64" t="s">
        <v>10</v>
      </c>
      <c r="N70" s="66" t="s">
        <v>10</v>
      </c>
      <c r="O70" s="58" t="s">
        <v>10</v>
      </c>
      <c r="P70" s="57" t="s">
        <v>10</v>
      </c>
      <c r="Q70" s="59" t="s">
        <v>10</v>
      </c>
      <c r="R70" s="58" t="s">
        <v>10</v>
      </c>
      <c r="S70" s="57" t="s">
        <v>10</v>
      </c>
      <c r="U70" s="6" t="e">
        <f t="shared" si="16"/>
        <v>#NUM!</v>
      </c>
      <c r="V70" s="6" t="e">
        <f t="shared" si="17"/>
        <v>#NUM!</v>
      </c>
      <c r="W70" s="6" t="e">
        <f t="shared" si="18"/>
        <v>#NUM!</v>
      </c>
      <c r="X70" s="6" t="e">
        <f t="shared" si="19"/>
        <v>#NUM!</v>
      </c>
      <c r="Y70" s="6" t="e">
        <f t="shared" si="20"/>
        <v>#NUM!</v>
      </c>
      <c r="Z70" s="6" t="e">
        <f t="shared" si="21"/>
        <v>#NUM!</v>
      </c>
      <c r="AA70" s="6" t="e">
        <f t="shared" si="22"/>
        <v>#NUM!</v>
      </c>
      <c r="AB70" s="6" t="e">
        <f t="shared" si="23"/>
        <v>#NUM!</v>
      </c>
      <c r="AC70" s="6" t="e">
        <f t="shared" si="24"/>
        <v>#NUM!</v>
      </c>
      <c r="AE70" s="6" t="e">
        <f t="shared" si="25"/>
        <v>#NUM!</v>
      </c>
      <c r="AF70" s="6" t="e">
        <f t="shared" si="26"/>
        <v>#NUM!</v>
      </c>
      <c r="AG70" s="6" t="e">
        <f t="shared" si="27"/>
        <v>#NUM!</v>
      </c>
      <c r="AH70" s="31" t="e">
        <f t="shared" si="28"/>
        <v>#NUM!</v>
      </c>
      <c r="AI70" s="6" t="e">
        <f t="shared" si="29"/>
        <v>#NUM!</v>
      </c>
      <c r="AJ70" s="6" t="e">
        <f t="shared" si="30"/>
        <v>#NUM!</v>
      </c>
      <c r="AK70" s="6" t="e">
        <f t="shared" si="31"/>
        <v>#NUM!</v>
      </c>
    </row>
    <row r="71" spans="1:37" s="6" customFormat="1" x14ac:dyDescent="0.2">
      <c r="A71" s="84">
        <v>67</v>
      </c>
      <c r="B71" s="85"/>
      <c r="C71" s="85" t="s">
        <v>373</v>
      </c>
      <c r="D71" s="85" t="s">
        <v>374</v>
      </c>
      <c r="E71" s="86" t="s">
        <v>56</v>
      </c>
      <c r="F71" s="87"/>
      <c r="G71" s="61" t="s">
        <v>10</v>
      </c>
      <c r="H71" s="9" t="s">
        <v>10</v>
      </c>
      <c r="I71" s="35" t="s">
        <v>10</v>
      </c>
      <c r="J71" s="87" t="s">
        <v>10</v>
      </c>
      <c r="K71" s="61" t="s">
        <v>10</v>
      </c>
      <c r="L71" s="9" t="s">
        <v>10</v>
      </c>
      <c r="M71" s="62" t="s">
        <v>10</v>
      </c>
      <c r="N71" s="90" t="s">
        <v>10</v>
      </c>
      <c r="O71" s="9" t="s">
        <v>10</v>
      </c>
      <c r="P71" s="35" t="s">
        <v>10</v>
      </c>
      <c r="Q71" s="61" t="s">
        <v>10</v>
      </c>
      <c r="R71" s="9" t="s">
        <v>10</v>
      </c>
      <c r="S71" s="35" t="s">
        <v>10</v>
      </c>
      <c r="T71" s="56"/>
      <c r="U71" s="56" t="e">
        <f t="shared" si="16"/>
        <v>#NUM!</v>
      </c>
      <c r="V71" s="56" t="e">
        <f t="shared" si="17"/>
        <v>#NUM!</v>
      </c>
      <c r="W71" s="56" t="e">
        <f t="shared" si="18"/>
        <v>#NUM!</v>
      </c>
      <c r="X71" s="56" t="e">
        <f t="shared" si="19"/>
        <v>#NUM!</v>
      </c>
      <c r="Y71" s="56" t="e">
        <f t="shared" si="20"/>
        <v>#NUM!</v>
      </c>
      <c r="Z71" s="56" t="e">
        <f t="shared" si="21"/>
        <v>#NUM!</v>
      </c>
      <c r="AA71" s="56" t="e">
        <f t="shared" si="22"/>
        <v>#NUM!</v>
      </c>
      <c r="AB71" s="56" t="e">
        <f t="shared" si="23"/>
        <v>#NUM!</v>
      </c>
      <c r="AC71" s="56" t="e">
        <f t="shared" si="24"/>
        <v>#NUM!</v>
      </c>
      <c r="AD71" s="56"/>
      <c r="AE71" s="56" t="e">
        <f t="shared" si="25"/>
        <v>#NUM!</v>
      </c>
      <c r="AF71" s="56" t="e">
        <f t="shared" si="26"/>
        <v>#NUM!</v>
      </c>
      <c r="AG71" s="56" t="e">
        <f t="shared" si="27"/>
        <v>#NUM!</v>
      </c>
      <c r="AH71" s="60" t="e">
        <f t="shared" si="28"/>
        <v>#NUM!</v>
      </c>
      <c r="AI71" s="56" t="e">
        <f t="shared" si="29"/>
        <v>#NUM!</v>
      </c>
      <c r="AJ71" s="56" t="e">
        <f t="shared" si="30"/>
        <v>#NUM!</v>
      </c>
      <c r="AK71" s="56" t="e">
        <f t="shared" si="31"/>
        <v>#NUM!</v>
      </c>
    </row>
    <row r="72" spans="1:37" s="6" customFormat="1" x14ac:dyDescent="0.2">
      <c r="A72" s="84">
        <v>68</v>
      </c>
      <c r="B72" s="85"/>
      <c r="C72" s="88" t="s">
        <v>377</v>
      </c>
      <c r="D72" s="88" t="s">
        <v>131</v>
      </c>
      <c r="E72" s="89" t="s">
        <v>56</v>
      </c>
      <c r="F72" s="87"/>
      <c r="G72" s="61" t="s">
        <v>10</v>
      </c>
      <c r="H72" s="9" t="s">
        <v>10</v>
      </c>
      <c r="I72" s="35" t="s">
        <v>10</v>
      </c>
      <c r="J72" s="87" t="s">
        <v>10</v>
      </c>
      <c r="K72" s="61" t="s">
        <v>10</v>
      </c>
      <c r="L72" s="9" t="s">
        <v>10</v>
      </c>
      <c r="M72" s="62" t="s">
        <v>10</v>
      </c>
      <c r="N72" s="90" t="s">
        <v>10</v>
      </c>
      <c r="O72" s="9" t="s">
        <v>10</v>
      </c>
      <c r="P72" s="35" t="s">
        <v>10</v>
      </c>
      <c r="Q72" s="61" t="s">
        <v>10</v>
      </c>
      <c r="R72" s="9" t="s">
        <v>10</v>
      </c>
      <c r="S72" s="35"/>
      <c r="U72" s="56" t="e">
        <f t="shared" si="16"/>
        <v>#NUM!</v>
      </c>
      <c r="V72" s="56" t="e">
        <f t="shared" si="17"/>
        <v>#NUM!</v>
      </c>
      <c r="W72" s="56" t="e">
        <f t="shared" si="18"/>
        <v>#NUM!</v>
      </c>
      <c r="X72" s="56" t="e">
        <f t="shared" si="19"/>
        <v>#NUM!</v>
      </c>
      <c r="Y72" s="56" t="e">
        <f t="shared" si="20"/>
        <v>#NUM!</v>
      </c>
      <c r="Z72" s="56" t="e">
        <f t="shared" si="21"/>
        <v>#NUM!</v>
      </c>
      <c r="AA72" s="56" t="e">
        <f t="shared" si="22"/>
        <v>#NUM!</v>
      </c>
      <c r="AB72" s="56" t="e">
        <f t="shared" si="23"/>
        <v>#NUM!</v>
      </c>
      <c r="AC72" s="56" t="e">
        <f t="shared" si="24"/>
        <v>#NUM!</v>
      </c>
      <c r="AD72" s="56"/>
      <c r="AE72" s="56" t="e">
        <f t="shared" si="25"/>
        <v>#NUM!</v>
      </c>
      <c r="AF72" s="56" t="e">
        <f t="shared" si="26"/>
        <v>#NUM!</v>
      </c>
      <c r="AG72" s="56" t="e">
        <f t="shared" si="27"/>
        <v>#NUM!</v>
      </c>
      <c r="AH72" s="60" t="e">
        <f t="shared" si="28"/>
        <v>#NUM!</v>
      </c>
      <c r="AI72" s="56" t="e">
        <f t="shared" si="29"/>
        <v>#NUM!</v>
      </c>
      <c r="AJ72" s="56" t="e">
        <f t="shared" si="30"/>
        <v>#NUM!</v>
      </c>
      <c r="AK72" s="56" t="e">
        <f t="shared" si="31"/>
        <v>#NUM!</v>
      </c>
    </row>
    <row r="73" spans="1:37" hidden="1" x14ac:dyDescent="0.2">
      <c r="A73" s="8">
        <v>60</v>
      </c>
      <c r="B73" s="6"/>
      <c r="C73" s="6"/>
      <c r="D73" s="6"/>
      <c r="E73" s="37"/>
      <c r="F73" s="35"/>
      <c r="G73" s="15" t="s">
        <v>10</v>
      </c>
      <c r="H73" s="15" t="s">
        <v>10</v>
      </c>
      <c r="I73" s="39" t="s">
        <v>10</v>
      </c>
      <c r="J73" s="35"/>
      <c r="K73" s="9"/>
      <c r="L73" s="9"/>
      <c r="M73" s="35"/>
      <c r="N73" s="9"/>
      <c r="O73" s="9"/>
      <c r="P73" s="35"/>
      <c r="T73" s="6"/>
      <c r="U73" s="6" t="e">
        <f t="shared" ref="U73:U78" si="32">SMALL(G73:S73,1)</f>
        <v>#NUM!</v>
      </c>
      <c r="V73" s="6" t="e">
        <f t="shared" ref="V73:V78" si="33">SMALL(G73:S73,2)</f>
        <v>#NUM!</v>
      </c>
      <c r="W73" s="6" t="e">
        <f t="shared" ref="W73:W78" si="34">SMALL(G73:S73,3)</f>
        <v>#NUM!</v>
      </c>
      <c r="X73" s="6" t="e">
        <f t="shared" ref="X73:X78" si="35">SMALL(G73:S73,4)</f>
        <v>#NUM!</v>
      </c>
      <c r="Y73" s="6" t="e">
        <f t="shared" ref="Y73:Y78" si="36">SMALL(G73:S73,5)</f>
        <v>#NUM!</v>
      </c>
      <c r="Z73" s="6" t="e">
        <f t="shared" ref="Z73:Z78" si="37">SMALL(G73:S73,6)</f>
        <v>#NUM!</v>
      </c>
      <c r="AA73" s="6" t="e">
        <f t="shared" ref="AA73:AA78" si="38">SMALL(G73:S73,7)</f>
        <v>#NUM!</v>
      </c>
      <c r="AB73" s="6" t="e">
        <f t="shared" ref="AB73:AB78" si="39">SMALL(G73:S73,8)</f>
        <v>#NUM!</v>
      </c>
      <c r="AC73" s="6" t="e">
        <f t="shared" ref="AC73:AC78" si="40">SMALL(G73:S73,9)</f>
        <v>#NUM!</v>
      </c>
      <c r="AD73" s="6"/>
      <c r="AE73" s="6" t="e">
        <f t="shared" ref="AE73:AE78" si="41">U73+V73</f>
        <v>#NUM!</v>
      </c>
      <c r="AF73" s="6" t="e">
        <f t="shared" ref="AF73:AF78" si="42">U73+V73+W73</f>
        <v>#NUM!</v>
      </c>
      <c r="AG73" s="6" t="e">
        <f t="shared" ref="AG73:AG78" si="43">U73+V73+W73+X73</f>
        <v>#NUM!</v>
      </c>
      <c r="AH73" s="31" t="e">
        <f t="shared" ref="AH73:AH78" si="44">U73+V73+W73+X73+Y73</f>
        <v>#NUM!</v>
      </c>
      <c r="AI73" s="6" t="e">
        <f t="shared" ref="AI73:AI78" si="45">U73+V73+W73+X73+Y73+Z73</f>
        <v>#NUM!</v>
      </c>
      <c r="AJ73" s="6" t="e">
        <f t="shared" ref="AJ73:AJ78" si="46">U73+V73+W73+X73+Y73+Z73+AA73</f>
        <v>#NUM!</v>
      </c>
      <c r="AK73" s="6" t="e">
        <f t="shared" ref="AK73:AK78" si="47">U73+V73+W73+X73+Y73+Z73+AA73+AB73</f>
        <v>#NUM!</v>
      </c>
    </row>
    <row r="74" spans="1:37" hidden="1" x14ac:dyDescent="0.2">
      <c r="A74" s="8">
        <v>60</v>
      </c>
      <c r="B74" s="6"/>
      <c r="C74" s="6"/>
      <c r="D74" s="6"/>
      <c r="E74" s="37"/>
      <c r="F74" s="35"/>
      <c r="G74" s="15" t="s">
        <v>10</v>
      </c>
      <c r="H74" s="15" t="s">
        <v>10</v>
      </c>
      <c r="I74" s="39" t="s">
        <v>10</v>
      </c>
      <c r="J74" s="35"/>
      <c r="K74" s="9"/>
      <c r="L74" s="9"/>
      <c r="M74" s="35"/>
      <c r="N74" s="9"/>
      <c r="O74" s="9"/>
      <c r="P74" s="35"/>
      <c r="T74" s="6"/>
      <c r="U74" s="6" t="e">
        <f t="shared" si="32"/>
        <v>#NUM!</v>
      </c>
      <c r="V74" s="6" t="e">
        <f t="shared" si="33"/>
        <v>#NUM!</v>
      </c>
      <c r="W74" s="6" t="e">
        <f t="shared" si="34"/>
        <v>#NUM!</v>
      </c>
      <c r="X74" s="6" t="e">
        <f t="shared" si="35"/>
        <v>#NUM!</v>
      </c>
      <c r="Y74" s="6" t="e">
        <f t="shared" si="36"/>
        <v>#NUM!</v>
      </c>
      <c r="Z74" s="6" t="e">
        <f t="shared" si="37"/>
        <v>#NUM!</v>
      </c>
      <c r="AA74" s="6" t="e">
        <f t="shared" si="38"/>
        <v>#NUM!</v>
      </c>
      <c r="AB74" s="6" t="e">
        <f t="shared" si="39"/>
        <v>#NUM!</v>
      </c>
      <c r="AC74" s="6" t="e">
        <f t="shared" si="40"/>
        <v>#NUM!</v>
      </c>
      <c r="AD74" s="6"/>
      <c r="AE74" s="6" t="e">
        <f t="shared" si="41"/>
        <v>#NUM!</v>
      </c>
      <c r="AF74" s="6" t="e">
        <f t="shared" si="42"/>
        <v>#NUM!</v>
      </c>
      <c r="AG74" s="6" t="e">
        <f t="shared" si="43"/>
        <v>#NUM!</v>
      </c>
      <c r="AH74" s="31" t="e">
        <f t="shared" si="44"/>
        <v>#NUM!</v>
      </c>
      <c r="AI74" s="6" t="e">
        <f t="shared" si="45"/>
        <v>#NUM!</v>
      </c>
      <c r="AJ74" s="6" t="e">
        <f t="shared" si="46"/>
        <v>#NUM!</v>
      </c>
      <c r="AK74" s="6" t="e">
        <f t="shared" si="47"/>
        <v>#NUM!</v>
      </c>
    </row>
    <row r="75" spans="1:37" hidden="1" x14ac:dyDescent="0.2">
      <c r="A75" s="8">
        <v>60</v>
      </c>
      <c r="B75" s="6"/>
      <c r="C75" s="6"/>
      <c r="D75" s="6"/>
      <c r="E75" s="37"/>
      <c r="F75" s="35"/>
      <c r="G75" s="15" t="s">
        <v>10</v>
      </c>
      <c r="H75" s="15" t="s">
        <v>10</v>
      </c>
      <c r="I75" s="39" t="s">
        <v>10</v>
      </c>
      <c r="J75" s="35"/>
      <c r="K75" s="23"/>
      <c r="L75" s="23"/>
      <c r="M75" s="35"/>
      <c r="N75" s="26"/>
      <c r="O75" s="26"/>
      <c r="P75" s="36"/>
      <c r="T75" s="6"/>
      <c r="U75" s="6" t="e">
        <f t="shared" si="32"/>
        <v>#NUM!</v>
      </c>
      <c r="V75" s="6" t="e">
        <f t="shared" si="33"/>
        <v>#NUM!</v>
      </c>
      <c r="W75" s="6" t="e">
        <f t="shared" si="34"/>
        <v>#NUM!</v>
      </c>
      <c r="X75" s="6" t="e">
        <f t="shared" si="35"/>
        <v>#NUM!</v>
      </c>
      <c r="Y75" s="6" t="e">
        <f t="shared" si="36"/>
        <v>#NUM!</v>
      </c>
      <c r="Z75" s="6" t="e">
        <f t="shared" si="37"/>
        <v>#NUM!</v>
      </c>
      <c r="AA75" s="6" t="e">
        <f t="shared" si="38"/>
        <v>#NUM!</v>
      </c>
      <c r="AB75" s="6" t="e">
        <f t="shared" si="39"/>
        <v>#NUM!</v>
      </c>
      <c r="AC75" s="6" t="e">
        <f t="shared" si="40"/>
        <v>#NUM!</v>
      </c>
      <c r="AD75" s="6"/>
      <c r="AE75" s="6" t="e">
        <f t="shared" si="41"/>
        <v>#NUM!</v>
      </c>
      <c r="AF75" s="6" t="e">
        <f t="shared" si="42"/>
        <v>#NUM!</v>
      </c>
      <c r="AG75" s="6" t="e">
        <f t="shared" si="43"/>
        <v>#NUM!</v>
      </c>
      <c r="AH75" s="31" t="e">
        <f t="shared" si="44"/>
        <v>#NUM!</v>
      </c>
      <c r="AI75" s="6" t="e">
        <f t="shared" si="45"/>
        <v>#NUM!</v>
      </c>
      <c r="AJ75" s="6" t="e">
        <f t="shared" si="46"/>
        <v>#NUM!</v>
      </c>
      <c r="AK75" s="6" t="e">
        <f t="shared" si="47"/>
        <v>#NUM!</v>
      </c>
    </row>
    <row r="76" spans="1:37" hidden="1" x14ac:dyDescent="0.2">
      <c r="A76" s="8">
        <v>60</v>
      </c>
      <c r="B76" s="6"/>
      <c r="C76" s="6"/>
      <c r="D76" s="6"/>
      <c r="E76" s="37"/>
      <c r="F76" s="35"/>
      <c r="G76" s="15" t="s">
        <v>10</v>
      </c>
      <c r="H76" s="15" t="s">
        <v>10</v>
      </c>
      <c r="I76" s="39" t="s">
        <v>10</v>
      </c>
      <c r="J76" s="35"/>
      <c r="K76" s="9"/>
      <c r="L76" s="9"/>
      <c r="M76" s="35"/>
      <c r="N76" s="28"/>
      <c r="O76" s="28"/>
      <c r="P76" s="36"/>
      <c r="T76" s="6"/>
      <c r="U76" s="6" t="e">
        <f t="shared" si="32"/>
        <v>#NUM!</v>
      </c>
      <c r="V76" s="6" t="e">
        <f t="shared" si="33"/>
        <v>#NUM!</v>
      </c>
      <c r="W76" s="6" t="e">
        <f t="shared" si="34"/>
        <v>#NUM!</v>
      </c>
      <c r="X76" s="6" t="e">
        <f t="shared" si="35"/>
        <v>#NUM!</v>
      </c>
      <c r="Y76" s="6" t="e">
        <f t="shared" si="36"/>
        <v>#NUM!</v>
      </c>
      <c r="Z76" s="6" t="e">
        <f t="shared" si="37"/>
        <v>#NUM!</v>
      </c>
      <c r="AA76" s="6" t="e">
        <f t="shared" si="38"/>
        <v>#NUM!</v>
      </c>
      <c r="AB76" s="6" t="e">
        <f t="shared" si="39"/>
        <v>#NUM!</v>
      </c>
      <c r="AC76" s="6" t="e">
        <f t="shared" si="40"/>
        <v>#NUM!</v>
      </c>
      <c r="AD76" s="6"/>
      <c r="AE76" s="6" t="e">
        <f t="shared" si="41"/>
        <v>#NUM!</v>
      </c>
      <c r="AF76" s="6" t="e">
        <f t="shared" si="42"/>
        <v>#NUM!</v>
      </c>
      <c r="AG76" s="6" t="e">
        <f t="shared" si="43"/>
        <v>#NUM!</v>
      </c>
      <c r="AH76" s="31" t="e">
        <f t="shared" si="44"/>
        <v>#NUM!</v>
      </c>
      <c r="AI76" s="6" t="e">
        <f t="shared" si="45"/>
        <v>#NUM!</v>
      </c>
      <c r="AJ76" s="6" t="e">
        <f t="shared" si="46"/>
        <v>#NUM!</v>
      </c>
      <c r="AK76" s="6" t="e">
        <f t="shared" si="47"/>
        <v>#NUM!</v>
      </c>
    </row>
    <row r="77" spans="1:37" hidden="1" x14ac:dyDescent="0.2">
      <c r="A77" s="8">
        <v>60</v>
      </c>
      <c r="B77" s="6"/>
      <c r="C77" s="6"/>
      <c r="D77" s="6"/>
      <c r="E77" s="37"/>
      <c r="F77" s="35"/>
      <c r="G77" s="15" t="s">
        <v>10</v>
      </c>
      <c r="H77" s="15" t="s">
        <v>10</v>
      </c>
      <c r="I77" s="39" t="s">
        <v>10</v>
      </c>
      <c r="J77" s="35"/>
      <c r="K77" s="9"/>
      <c r="L77" s="9"/>
      <c r="M77" s="35"/>
      <c r="N77" s="28"/>
      <c r="O77" s="28"/>
      <c r="P77" s="36"/>
      <c r="T77" s="6"/>
      <c r="U77" s="6" t="e">
        <f t="shared" si="32"/>
        <v>#NUM!</v>
      </c>
      <c r="V77" s="6" t="e">
        <f t="shared" si="33"/>
        <v>#NUM!</v>
      </c>
      <c r="W77" s="6" t="e">
        <f t="shared" si="34"/>
        <v>#NUM!</v>
      </c>
      <c r="X77" s="6" t="e">
        <f t="shared" si="35"/>
        <v>#NUM!</v>
      </c>
      <c r="Y77" s="6" t="e">
        <f t="shared" si="36"/>
        <v>#NUM!</v>
      </c>
      <c r="Z77" s="6" t="e">
        <f t="shared" si="37"/>
        <v>#NUM!</v>
      </c>
      <c r="AA77" s="6" t="e">
        <f t="shared" si="38"/>
        <v>#NUM!</v>
      </c>
      <c r="AB77" s="6" t="e">
        <f t="shared" si="39"/>
        <v>#NUM!</v>
      </c>
      <c r="AC77" s="6" t="e">
        <f t="shared" si="40"/>
        <v>#NUM!</v>
      </c>
      <c r="AD77" s="6"/>
      <c r="AE77" s="6" t="e">
        <f t="shared" si="41"/>
        <v>#NUM!</v>
      </c>
      <c r="AF77" s="6" t="e">
        <f t="shared" si="42"/>
        <v>#NUM!</v>
      </c>
      <c r="AG77" s="6" t="e">
        <f t="shared" si="43"/>
        <v>#NUM!</v>
      </c>
      <c r="AH77" s="31" t="e">
        <f t="shared" si="44"/>
        <v>#NUM!</v>
      </c>
      <c r="AI77" s="6" t="e">
        <f t="shared" si="45"/>
        <v>#NUM!</v>
      </c>
      <c r="AJ77" s="6" t="e">
        <f t="shared" si="46"/>
        <v>#NUM!</v>
      </c>
      <c r="AK77" s="6" t="e">
        <f t="shared" si="47"/>
        <v>#NUM!</v>
      </c>
    </row>
    <row r="78" spans="1:37" hidden="1" x14ac:dyDescent="0.2">
      <c r="A78" s="8">
        <v>60</v>
      </c>
      <c r="B78" s="6"/>
      <c r="C78" s="6"/>
      <c r="D78" s="6"/>
      <c r="E78" s="37"/>
      <c r="F78" s="35"/>
      <c r="G78" s="15" t="s">
        <v>10</v>
      </c>
      <c r="H78" s="15" t="s">
        <v>10</v>
      </c>
      <c r="I78" s="15" t="s">
        <v>10</v>
      </c>
      <c r="J78" s="35"/>
      <c r="K78" s="9"/>
      <c r="L78" s="9"/>
      <c r="M78" s="35"/>
      <c r="N78" s="28"/>
      <c r="O78" s="28"/>
      <c r="P78" s="36"/>
      <c r="T78" s="6"/>
      <c r="U78" s="6" t="e">
        <f t="shared" si="32"/>
        <v>#NUM!</v>
      </c>
      <c r="V78" s="6" t="e">
        <f t="shared" si="33"/>
        <v>#NUM!</v>
      </c>
      <c r="W78" s="6" t="e">
        <f t="shared" si="34"/>
        <v>#NUM!</v>
      </c>
      <c r="X78" s="6" t="e">
        <f t="shared" si="35"/>
        <v>#NUM!</v>
      </c>
      <c r="Y78" s="6" t="e">
        <f t="shared" si="36"/>
        <v>#NUM!</v>
      </c>
      <c r="Z78" s="6" t="e">
        <f t="shared" si="37"/>
        <v>#NUM!</v>
      </c>
      <c r="AA78" s="6" t="e">
        <f t="shared" si="38"/>
        <v>#NUM!</v>
      </c>
      <c r="AB78" s="6" t="e">
        <f t="shared" si="39"/>
        <v>#NUM!</v>
      </c>
      <c r="AC78" s="6" t="e">
        <f t="shared" si="40"/>
        <v>#NUM!</v>
      </c>
      <c r="AD78" s="6"/>
      <c r="AE78" s="6" t="e">
        <f t="shared" si="41"/>
        <v>#NUM!</v>
      </c>
      <c r="AF78" s="6" t="e">
        <f t="shared" si="42"/>
        <v>#NUM!</v>
      </c>
      <c r="AG78" s="6" t="e">
        <f t="shared" si="43"/>
        <v>#NUM!</v>
      </c>
      <c r="AH78" s="31" t="e">
        <f t="shared" si="44"/>
        <v>#NUM!</v>
      </c>
      <c r="AI78" s="6" t="e">
        <f t="shared" si="45"/>
        <v>#NUM!</v>
      </c>
      <c r="AJ78" s="6" t="e">
        <f t="shared" si="46"/>
        <v>#NUM!</v>
      </c>
      <c r="AK78" s="6" t="e">
        <f t="shared" si="47"/>
        <v>#NUM!</v>
      </c>
    </row>
  </sheetData>
  <sortState ref="C5:AK72">
    <sortCondition ref="AH5:AH72"/>
    <sortCondition ref="AI5:AI72"/>
    <sortCondition ref="AJ5:AJ72"/>
    <sortCondition ref="AK5:AK72"/>
    <sortCondition ref="U5:U72"/>
    <sortCondition ref="V5:V72"/>
  </sortState>
  <mergeCells count="4">
    <mergeCell ref="G3:I3"/>
    <mergeCell ref="N3:P3"/>
    <mergeCell ref="K3:M3"/>
    <mergeCell ref="Q3:S3"/>
  </mergeCells>
  <phoneticPr fontId="6" type="noConversion"/>
  <pageMargins left="0.75" right="0.75" top="1" bottom="1" header="0.5" footer="0.5"/>
  <pageSetup scale="56" fitToHeight="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opLeftCell="A56" workbookViewId="0">
      <selection activeCell="K2" sqref="K2:K63"/>
    </sheetView>
  </sheetViews>
  <sheetFormatPr baseColWidth="10" defaultRowHeight="16" x14ac:dyDescent="0.2"/>
  <cols>
    <col min="2" max="2" width="13.83203125" bestFit="1" customWidth="1"/>
    <col min="3" max="3" width="9.1640625" bestFit="1" customWidth="1"/>
    <col min="4" max="5" width="10.83203125" style="12"/>
    <col min="8" max="11" width="10.83203125" style="1"/>
  </cols>
  <sheetData>
    <row r="1" spans="2:11" ht="32" x14ac:dyDescent="0.2">
      <c r="F1" s="16" t="s">
        <v>7</v>
      </c>
      <c r="G1" s="16" t="s">
        <v>45</v>
      </c>
      <c r="H1" s="17" t="s">
        <v>8</v>
      </c>
      <c r="I1" s="17" t="s">
        <v>46</v>
      </c>
      <c r="J1" s="17" t="s">
        <v>17</v>
      </c>
      <c r="K1" s="17" t="s">
        <v>9</v>
      </c>
    </row>
    <row r="2" spans="2:11" x14ac:dyDescent="0.2">
      <c r="B2" t="s">
        <v>64</v>
      </c>
      <c r="C2" t="s">
        <v>65</v>
      </c>
      <c r="D2"/>
      <c r="E2" t="s">
        <v>56</v>
      </c>
      <c r="F2">
        <v>28.9</v>
      </c>
      <c r="G2">
        <v>1</v>
      </c>
      <c r="H2">
        <v>30.22</v>
      </c>
      <c r="I2">
        <v>1</v>
      </c>
      <c r="J2" s="10">
        <f t="shared" ref="J2:J33" si="0">F2+H2</f>
        <v>59.12</v>
      </c>
      <c r="K2">
        <v>1</v>
      </c>
    </row>
    <row r="3" spans="2:11" x14ac:dyDescent="0.2">
      <c r="B3" t="s">
        <v>66</v>
      </c>
      <c r="C3" t="s">
        <v>67</v>
      </c>
      <c r="D3"/>
      <c r="E3" t="s">
        <v>2</v>
      </c>
      <c r="F3">
        <v>29.88</v>
      </c>
      <c r="G3">
        <v>4</v>
      </c>
      <c r="H3">
        <v>30.42</v>
      </c>
      <c r="I3">
        <v>2</v>
      </c>
      <c r="J3" s="10">
        <f t="shared" si="0"/>
        <v>60.3</v>
      </c>
      <c r="K3">
        <v>2</v>
      </c>
    </row>
    <row r="4" spans="2:11" x14ac:dyDescent="0.2">
      <c r="B4" t="s">
        <v>68</v>
      </c>
      <c r="C4" t="s">
        <v>69</v>
      </c>
      <c r="D4"/>
      <c r="E4" t="s">
        <v>58</v>
      </c>
      <c r="F4">
        <v>29.78</v>
      </c>
      <c r="G4">
        <v>3</v>
      </c>
      <c r="H4">
        <v>31.05</v>
      </c>
      <c r="I4">
        <v>3</v>
      </c>
      <c r="J4" s="10">
        <f t="shared" si="0"/>
        <v>60.83</v>
      </c>
      <c r="K4">
        <v>3</v>
      </c>
    </row>
    <row r="5" spans="2:11" x14ac:dyDescent="0.2">
      <c r="B5" t="s">
        <v>40</v>
      </c>
      <c r="C5" t="s">
        <v>70</v>
      </c>
      <c r="D5"/>
      <c r="E5" t="s">
        <v>58</v>
      </c>
      <c r="F5">
        <v>29.76</v>
      </c>
      <c r="G5">
        <v>2</v>
      </c>
      <c r="H5">
        <v>31.97</v>
      </c>
      <c r="I5">
        <v>4</v>
      </c>
      <c r="J5" s="10">
        <f t="shared" si="0"/>
        <v>61.730000000000004</v>
      </c>
      <c r="K5">
        <v>4</v>
      </c>
    </row>
    <row r="6" spans="2:11" x14ac:dyDescent="0.2">
      <c r="B6" t="s">
        <v>71</v>
      </c>
      <c r="C6" t="s">
        <v>72</v>
      </c>
      <c r="D6"/>
      <c r="E6" t="s">
        <v>26</v>
      </c>
      <c r="F6">
        <v>30.32</v>
      </c>
      <c r="G6">
        <v>5</v>
      </c>
      <c r="H6">
        <v>33.86</v>
      </c>
      <c r="I6">
        <v>8</v>
      </c>
      <c r="J6" s="10">
        <f t="shared" si="0"/>
        <v>64.180000000000007</v>
      </c>
      <c r="K6">
        <v>5</v>
      </c>
    </row>
    <row r="7" spans="2:11" x14ac:dyDescent="0.2">
      <c r="B7" t="s">
        <v>73</v>
      </c>
      <c r="C7" t="s">
        <v>74</v>
      </c>
      <c r="D7"/>
      <c r="E7" t="s">
        <v>58</v>
      </c>
      <c r="F7">
        <v>31.95</v>
      </c>
      <c r="G7">
        <v>8</v>
      </c>
      <c r="H7">
        <v>32.619999999999997</v>
      </c>
      <c r="I7">
        <v>6</v>
      </c>
      <c r="J7" s="10">
        <f t="shared" si="0"/>
        <v>64.569999999999993</v>
      </c>
      <c r="K7">
        <v>6</v>
      </c>
    </row>
    <row r="8" spans="2:11" x14ac:dyDescent="0.2">
      <c r="B8" t="s">
        <v>53</v>
      </c>
      <c r="C8" t="s">
        <v>75</v>
      </c>
      <c r="D8"/>
      <c r="E8" t="s">
        <v>60</v>
      </c>
      <c r="F8">
        <v>31.81</v>
      </c>
      <c r="G8">
        <v>7</v>
      </c>
      <c r="H8">
        <v>33.33</v>
      </c>
      <c r="I8">
        <v>7</v>
      </c>
      <c r="J8" s="10">
        <f t="shared" si="0"/>
        <v>65.14</v>
      </c>
      <c r="K8">
        <v>7</v>
      </c>
    </row>
    <row r="9" spans="2:11" x14ac:dyDescent="0.2">
      <c r="B9" t="s">
        <v>76</v>
      </c>
      <c r="C9" t="s">
        <v>77</v>
      </c>
      <c r="D9"/>
      <c r="E9" t="s">
        <v>2</v>
      </c>
      <c r="F9">
        <v>33.659999999999997</v>
      </c>
      <c r="G9">
        <v>13</v>
      </c>
      <c r="H9">
        <v>35.299999999999997</v>
      </c>
      <c r="I9">
        <v>9</v>
      </c>
      <c r="J9" s="10">
        <f t="shared" si="0"/>
        <v>68.959999999999994</v>
      </c>
      <c r="K9">
        <v>8</v>
      </c>
    </row>
    <row r="10" spans="2:11" x14ac:dyDescent="0.2">
      <c r="B10" t="s">
        <v>78</v>
      </c>
      <c r="C10" t="s">
        <v>79</v>
      </c>
      <c r="D10"/>
      <c r="E10" t="s">
        <v>26</v>
      </c>
      <c r="F10">
        <v>33.659999999999997</v>
      </c>
      <c r="G10">
        <v>13</v>
      </c>
      <c r="H10">
        <v>35.46</v>
      </c>
      <c r="I10">
        <v>11</v>
      </c>
      <c r="J10" s="10">
        <f t="shared" si="0"/>
        <v>69.12</v>
      </c>
      <c r="K10">
        <v>9</v>
      </c>
    </row>
    <row r="11" spans="2:11" x14ac:dyDescent="0.2">
      <c r="B11" t="s">
        <v>80</v>
      </c>
      <c r="C11" t="s">
        <v>81</v>
      </c>
      <c r="D11"/>
      <c r="E11" t="s">
        <v>2</v>
      </c>
      <c r="F11">
        <v>33.6</v>
      </c>
      <c r="G11">
        <v>12</v>
      </c>
      <c r="H11">
        <v>35.71</v>
      </c>
      <c r="I11">
        <v>15</v>
      </c>
      <c r="J11" s="10">
        <f t="shared" si="0"/>
        <v>69.31</v>
      </c>
      <c r="K11">
        <v>10</v>
      </c>
    </row>
    <row r="12" spans="2:11" x14ac:dyDescent="0.2">
      <c r="B12" t="s">
        <v>82</v>
      </c>
      <c r="C12" t="s">
        <v>83</v>
      </c>
      <c r="D12"/>
      <c r="E12" t="s">
        <v>4</v>
      </c>
      <c r="F12">
        <v>33.799999999999997</v>
      </c>
      <c r="G12">
        <v>15</v>
      </c>
      <c r="H12">
        <v>35.64</v>
      </c>
      <c r="I12">
        <v>13</v>
      </c>
      <c r="J12" s="10">
        <f t="shared" si="0"/>
        <v>69.44</v>
      </c>
      <c r="K12">
        <v>11</v>
      </c>
    </row>
    <row r="13" spans="2:11" x14ac:dyDescent="0.2">
      <c r="B13" t="s">
        <v>73</v>
      </c>
      <c r="C13" t="s">
        <v>84</v>
      </c>
      <c r="D13"/>
      <c r="E13" t="s">
        <v>56</v>
      </c>
      <c r="F13">
        <v>33.18</v>
      </c>
      <c r="G13">
        <v>10</v>
      </c>
      <c r="H13">
        <v>36.340000000000003</v>
      </c>
      <c r="I13">
        <v>16</v>
      </c>
      <c r="J13" s="10">
        <f t="shared" si="0"/>
        <v>69.52000000000001</v>
      </c>
      <c r="K13">
        <v>12</v>
      </c>
    </row>
    <row r="14" spans="2:11" x14ac:dyDescent="0.2">
      <c r="B14" t="s">
        <v>85</v>
      </c>
      <c r="C14" t="s">
        <v>86</v>
      </c>
      <c r="D14"/>
      <c r="E14" t="s">
        <v>58</v>
      </c>
      <c r="F14">
        <v>34.32</v>
      </c>
      <c r="G14">
        <v>16</v>
      </c>
      <c r="H14">
        <v>35.64</v>
      </c>
      <c r="I14">
        <v>13</v>
      </c>
      <c r="J14" s="10">
        <f t="shared" si="0"/>
        <v>69.960000000000008</v>
      </c>
      <c r="K14">
        <v>13</v>
      </c>
    </row>
    <row r="15" spans="2:11" x14ac:dyDescent="0.2">
      <c r="B15" t="s">
        <v>87</v>
      </c>
      <c r="C15" t="s">
        <v>88</v>
      </c>
      <c r="D15"/>
      <c r="E15" t="s">
        <v>57</v>
      </c>
      <c r="F15">
        <v>34.64</v>
      </c>
      <c r="G15">
        <v>17</v>
      </c>
      <c r="H15">
        <v>35.44</v>
      </c>
      <c r="I15">
        <v>10</v>
      </c>
      <c r="J15" s="10">
        <f t="shared" si="0"/>
        <v>70.08</v>
      </c>
      <c r="K15">
        <v>14</v>
      </c>
    </row>
    <row r="16" spans="2:11" x14ac:dyDescent="0.2">
      <c r="B16" t="s">
        <v>89</v>
      </c>
      <c r="C16" t="s">
        <v>90</v>
      </c>
      <c r="D16"/>
      <c r="E16" t="s">
        <v>58</v>
      </c>
      <c r="F16">
        <v>35.01</v>
      </c>
      <c r="G16">
        <v>20</v>
      </c>
      <c r="H16">
        <v>36.340000000000003</v>
      </c>
      <c r="I16">
        <v>16</v>
      </c>
      <c r="J16" s="10">
        <f t="shared" si="0"/>
        <v>71.349999999999994</v>
      </c>
      <c r="K16">
        <v>15</v>
      </c>
    </row>
    <row r="17" spans="2:11" x14ac:dyDescent="0.2">
      <c r="B17" t="s">
        <v>91</v>
      </c>
      <c r="C17" t="s">
        <v>92</v>
      </c>
      <c r="D17"/>
      <c r="E17" t="s">
        <v>2</v>
      </c>
      <c r="F17">
        <v>36.46</v>
      </c>
      <c r="G17">
        <v>24</v>
      </c>
      <c r="H17">
        <v>35.619999999999997</v>
      </c>
      <c r="I17">
        <v>12</v>
      </c>
      <c r="J17" s="10">
        <f t="shared" si="0"/>
        <v>72.08</v>
      </c>
      <c r="K17">
        <v>16</v>
      </c>
    </row>
    <row r="18" spans="2:11" x14ac:dyDescent="0.2">
      <c r="B18" t="s">
        <v>54</v>
      </c>
      <c r="C18" t="s">
        <v>43</v>
      </c>
      <c r="D18"/>
      <c r="E18" t="s">
        <v>56</v>
      </c>
      <c r="F18">
        <v>36.24</v>
      </c>
      <c r="G18">
        <v>22</v>
      </c>
      <c r="H18">
        <v>36.65</v>
      </c>
      <c r="I18">
        <v>18</v>
      </c>
      <c r="J18" s="10">
        <f t="shared" si="0"/>
        <v>72.89</v>
      </c>
      <c r="K18">
        <v>17</v>
      </c>
    </row>
    <row r="19" spans="2:11" x14ac:dyDescent="0.2">
      <c r="B19" t="s">
        <v>93</v>
      </c>
      <c r="C19" t="s">
        <v>94</v>
      </c>
      <c r="D19"/>
      <c r="E19" t="s">
        <v>58</v>
      </c>
      <c r="F19">
        <v>34.840000000000003</v>
      </c>
      <c r="G19">
        <v>18</v>
      </c>
      <c r="H19">
        <v>38.31</v>
      </c>
      <c r="I19">
        <v>24</v>
      </c>
      <c r="J19" s="10">
        <f t="shared" si="0"/>
        <v>73.150000000000006</v>
      </c>
      <c r="K19">
        <v>18</v>
      </c>
    </row>
    <row r="20" spans="2:11" x14ac:dyDescent="0.2">
      <c r="B20" t="s">
        <v>38</v>
      </c>
      <c r="C20" t="s">
        <v>95</v>
      </c>
      <c r="D20"/>
      <c r="E20" t="s">
        <v>26</v>
      </c>
      <c r="F20">
        <v>34.880000000000003</v>
      </c>
      <c r="G20">
        <v>19</v>
      </c>
      <c r="H20">
        <v>38.39</v>
      </c>
      <c r="I20">
        <v>25</v>
      </c>
      <c r="J20" s="10">
        <f t="shared" si="0"/>
        <v>73.27000000000001</v>
      </c>
      <c r="K20">
        <v>19</v>
      </c>
    </row>
    <row r="21" spans="2:11" x14ac:dyDescent="0.2">
      <c r="B21" t="s">
        <v>96</v>
      </c>
      <c r="C21" t="s">
        <v>97</v>
      </c>
      <c r="D21"/>
      <c r="E21" t="s">
        <v>58</v>
      </c>
      <c r="F21">
        <v>36.32</v>
      </c>
      <c r="G21">
        <v>23</v>
      </c>
      <c r="H21">
        <v>37.28</v>
      </c>
      <c r="I21">
        <v>19</v>
      </c>
      <c r="J21" s="10">
        <f t="shared" si="0"/>
        <v>73.599999999999994</v>
      </c>
      <c r="K21">
        <v>20</v>
      </c>
    </row>
    <row r="22" spans="2:11" x14ac:dyDescent="0.2">
      <c r="B22" t="s">
        <v>98</v>
      </c>
      <c r="C22" t="s">
        <v>99</v>
      </c>
      <c r="D22"/>
      <c r="E22" t="s">
        <v>2</v>
      </c>
      <c r="F22">
        <v>36.57</v>
      </c>
      <c r="G22">
        <v>27</v>
      </c>
      <c r="H22">
        <v>37.729999999999997</v>
      </c>
      <c r="I22">
        <v>20</v>
      </c>
      <c r="J22" s="10">
        <f t="shared" si="0"/>
        <v>74.3</v>
      </c>
      <c r="K22">
        <v>21</v>
      </c>
    </row>
    <row r="23" spans="2:11" x14ac:dyDescent="0.2">
      <c r="B23" t="s">
        <v>100</v>
      </c>
      <c r="C23" t="s">
        <v>101</v>
      </c>
      <c r="D23"/>
      <c r="E23" t="s">
        <v>3</v>
      </c>
      <c r="F23">
        <v>36.53</v>
      </c>
      <c r="G23">
        <v>26</v>
      </c>
      <c r="H23">
        <v>37.799999999999997</v>
      </c>
      <c r="I23">
        <v>22</v>
      </c>
      <c r="J23" s="10">
        <f t="shared" si="0"/>
        <v>74.33</v>
      </c>
      <c r="K23">
        <v>22</v>
      </c>
    </row>
    <row r="24" spans="2:11" x14ac:dyDescent="0.2">
      <c r="B24" t="s">
        <v>102</v>
      </c>
      <c r="C24" t="s">
        <v>103</v>
      </c>
      <c r="D24"/>
      <c r="E24"/>
      <c r="F24">
        <v>36.520000000000003</v>
      </c>
      <c r="G24">
        <v>25</v>
      </c>
      <c r="H24">
        <v>38.25</v>
      </c>
      <c r="I24">
        <v>23</v>
      </c>
      <c r="J24" s="10">
        <f t="shared" si="0"/>
        <v>74.77000000000001</v>
      </c>
      <c r="K24">
        <v>23</v>
      </c>
    </row>
    <row r="25" spans="2:11" x14ac:dyDescent="0.2">
      <c r="B25" t="s">
        <v>44</v>
      </c>
      <c r="C25" t="s">
        <v>104</v>
      </c>
      <c r="D25"/>
      <c r="E25" t="s">
        <v>162</v>
      </c>
      <c r="F25">
        <v>37.130000000000003</v>
      </c>
      <c r="G25">
        <v>28</v>
      </c>
      <c r="H25">
        <v>38.630000000000003</v>
      </c>
      <c r="I25">
        <v>28</v>
      </c>
      <c r="J25" s="10">
        <f t="shared" si="0"/>
        <v>75.760000000000005</v>
      </c>
      <c r="K25">
        <v>24</v>
      </c>
    </row>
    <row r="26" spans="2:11" x14ac:dyDescent="0.2">
      <c r="B26" t="s">
        <v>105</v>
      </c>
      <c r="C26" t="s">
        <v>84</v>
      </c>
      <c r="D26"/>
      <c r="E26" t="s">
        <v>58</v>
      </c>
      <c r="F26">
        <v>37.76</v>
      </c>
      <c r="G26">
        <v>31</v>
      </c>
      <c r="H26">
        <v>38.42</v>
      </c>
      <c r="I26">
        <v>26</v>
      </c>
      <c r="J26" s="10">
        <f t="shared" si="0"/>
        <v>76.180000000000007</v>
      </c>
      <c r="K26">
        <v>25</v>
      </c>
    </row>
    <row r="27" spans="2:11" x14ac:dyDescent="0.2">
      <c r="B27" t="s">
        <v>106</v>
      </c>
      <c r="C27" t="s">
        <v>86</v>
      </c>
      <c r="D27"/>
      <c r="E27" t="s">
        <v>56</v>
      </c>
      <c r="F27">
        <v>38.06</v>
      </c>
      <c r="G27">
        <v>32</v>
      </c>
      <c r="H27">
        <v>38.61</v>
      </c>
      <c r="I27">
        <v>27</v>
      </c>
      <c r="J27" s="10">
        <f t="shared" si="0"/>
        <v>76.67</v>
      </c>
      <c r="K27">
        <v>26</v>
      </c>
    </row>
    <row r="28" spans="2:11" x14ac:dyDescent="0.2">
      <c r="B28" t="s">
        <v>107</v>
      </c>
      <c r="C28" t="s">
        <v>108</v>
      </c>
      <c r="D28"/>
      <c r="E28" t="s">
        <v>58</v>
      </c>
      <c r="F28">
        <v>37.479999999999997</v>
      </c>
      <c r="G28">
        <v>29</v>
      </c>
      <c r="H28">
        <v>39.69</v>
      </c>
      <c r="I28">
        <v>33</v>
      </c>
      <c r="J28" s="10">
        <f t="shared" si="0"/>
        <v>77.169999999999987</v>
      </c>
      <c r="K28">
        <v>27</v>
      </c>
    </row>
    <row r="29" spans="2:11" x14ac:dyDescent="0.2">
      <c r="B29" t="s">
        <v>109</v>
      </c>
      <c r="C29" t="s">
        <v>110</v>
      </c>
      <c r="D29"/>
      <c r="E29"/>
      <c r="F29">
        <v>39</v>
      </c>
      <c r="G29">
        <v>34</v>
      </c>
      <c r="H29">
        <v>38.68</v>
      </c>
      <c r="I29">
        <v>29</v>
      </c>
      <c r="J29" s="10">
        <f t="shared" si="0"/>
        <v>77.680000000000007</v>
      </c>
      <c r="K29">
        <v>28</v>
      </c>
    </row>
    <row r="30" spans="2:11" x14ac:dyDescent="0.2">
      <c r="B30" t="s">
        <v>41</v>
      </c>
      <c r="C30" t="s">
        <v>111</v>
      </c>
      <c r="D30"/>
      <c r="E30" t="s">
        <v>4</v>
      </c>
      <c r="F30">
        <v>37.75</v>
      </c>
      <c r="G30">
        <v>30</v>
      </c>
      <c r="H30">
        <v>40.5</v>
      </c>
      <c r="I30">
        <v>36</v>
      </c>
      <c r="J30" s="10">
        <f t="shared" si="0"/>
        <v>78.25</v>
      </c>
      <c r="K30">
        <v>29</v>
      </c>
    </row>
    <row r="31" spans="2:11" x14ac:dyDescent="0.2">
      <c r="B31" t="s">
        <v>112</v>
      </c>
      <c r="C31" t="s">
        <v>113</v>
      </c>
      <c r="D31"/>
      <c r="E31" t="s">
        <v>56</v>
      </c>
      <c r="F31">
        <v>39.43</v>
      </c>
      <c r="G31">
        <v>37</v>
      </c>
      <c r="H31">
        <v>39.700000000000003</v>
      </c>
      <c r="I31">
        <v>34</v>
      </c>
      <c r="J31" s="10">
        <f t="shared" si="0"/>
        <v>79.13</v>
      </c>
      <c r="K31">
        <v>30</v>
      </c>
    </row>
    <row r="32" spans="2:11" x14ac:dyDescent="0.2">
      <c r="B32" t="s">
        <v>114</v>
      </c>
      <c r="C32" t="s">
        <v>115</v>
      </c>
      <c r="D32"/>
      <c r="E32" t="s">
        <v>59</v>
      </c>
      <c r="F32">
        <v>38.229999999999997</v>
      </c>
      <c r="G32">
        <v>33</v>
      </c>
      <c r="H32">
        <v>41.66</v>
      </c>
      <c r="I32">
        <v>40</v>
      </c>
      <c r="J32" s="10">
        <f t="shared" si="0"/>
        <v>79.889999999999986</v>
      </c>
      <c r="K32">
        <v>31</v>
      </c>
    </row>
    <row r="33" spans="2:11" x14ac:dyDescent="0.2">
      <c r="B33" t="s">
        <v>116</v>
      </c>
      <c r="C33" t="s">
        <v>117</v>
      </c>
      <c r="D33"/>
      <c r="E33" t="s">
        <v>26</v>
      </c>
      <c r="F33">
        <v>40.549999999999997</v>
      </c>
      <c r="G33">
        <v>42</v>
      </c>
      <c r="H33">
        <v>39.409999999999997</v>
      </c>
      <c r="I33">
        <v>32</v>
      </c>
      <c r="J33" s="10">
        <f t="shared" si="0"/>
        <v>79.959999999999994</v>
      </c>
      <c r="K33">
        <v>32</v>
      </c>
    </row>
    <row r="34" spans="2:11" x14ac:dyDescent="0.2">
      <c r="B34" t="s">
        <v>118</v>
      </c>
      <c r="C34" t="s">
        <v>119</v>
      </c>
      <c r="D34"/>
      <c r="E34" t="s">
        <v>26</v>
      </c>
      <c r="F34">
        <v>39.83</v>
      </c>
      <c r="G34">
        <v>39</v>
      </c>
      <c r="H34">
        <v>40.76</v>
      </c>
      <c r="I34">
        <v>38</v>
      </c>
      <c r="J34" s="10">
        <f t="shared" ref="J34:J61" si="1">F34+H34</f>
        <v>80.59</v>
      </c>
      <c r="K34">
        <v>33</v>
      </c>
    </row>
    <row r="35" spans="2:11" x14ac:dyDescent="0.2">
      <c r="B35" t="s">
        <v>120</v>
      </c>
      <c r="C35" t="s">
        <v>121</v>
      </c>
      <c r="D35"/>
      <c r="E35" t="s">
        <v>163</v>
      </c>
      <c r="F35">
        <v>39.19</v>
      </c>
      <c r="G35">
        <v>35</v>
      </c>
      <c r="H35">
        <v>41.93</v>
      </c>
      <c r="I35">
        <v>41</v>
      </c>
      <c r="J35" s="10">
        <f t="shared" si="1"/>
        <v>81.12</v>
      </c>
      <c r="K35">
        <v>34</v>
      </c>
    </row>
    <row r="36" spans="2:11" x14ac:dyDescent="0.2">
      <c r="B36" t="s">
        <v>55</v>
      </c>
      <c r="C36" t="s">
        <v>122</v>
      </c>
      <c r="D36"/>
      <c r="E36" t="s">
        <v>3</v>
      </c>
      <c r="F36">
        <v>41.19</v>
      </c>
      <c r="G36">
        <v>44</v>
      </c>
      <c r="H36">
        <v>40.22</v>
      </c>
      <c r="I36">
        <v>35</v>
      </c>
      <c r="J36" s="10">
        <f t="shared" si="1"/>
        <v>81.41</v>
      </c>
      <c r="K36">
        <v>35</v>
      </c>
    </row>
    <row r="37" spans="2:11" x14ac:dyDescent="0.2">
      <c r="B37" t="s">
        <v>123</v>
      </c>
      <c r="C37" t="s">
        <v>122</v>
      </c>
      <c r="D37"/>
      <c r="E37" t="s">
        <v>6</v>
      </c>
      <c r="F37">
        <v>39.4</v>
      </c>
      <c r="G37">
        <v>36</v>
      </c>
      <c r="H37">
        <v>42.73</v>
      </c>
      <c r="I37">
        <v>43</v>
      </c>
      <c r="J37" s="10">
        <f t="shared" si="1"/>
        <v>82.13</v>
      </c>
      <c r="K37">
        <v>36</v>
      </c>
    </row>
    <row r="38" spans="2:11" x14ac:dyDescent="0.2">
      <c r="B38" t="s">
        <v>124</v>
      </c>
      <c r="C38" t="s">
        <v>125</v>
      </c>
      <c r="D38"/>
      <c r="E38" t="s">
        <v>2</v>
      </c>
      <c r="F38">
        <v>39.83</v>
      </c>
      <c r="G38">
        <v>39</v>
      </c>
      <c r="H38">
        <v>42.93</v>
      </c>
      <c r="I38">
        <v>44</v>
      </c>
      <c r="J38" s="10">
        <f t="shared" si="1"/>
        <v>82.759999999999991</v>
      </c>
      <c r="K38">
        <v>37</v>
      </c>
    </row>
    <row r="39" spans="2:11" x14ac:dyDescent="0.2">
      <c r="B39" t="s">
        <v>126</v>
      </c>
      <c r="C39" t="s">
        <v>127</v>
      </c>
      <c r="D39"/>
      <c r="E39" t="s">
        <v>2</v>
      </c>
      <c r="F39">
        <v>39.6</v>
      </c>
      <c r="G39">
        <v>38</v>
      </c>
      <c r="H39">
        <v>43.64</v>
      </c>
      <c r="I39">
        <v>47</v>
      </c>
      <c r="J39" s="10">
        <f t="shared" si="1"/>
        <v>83.240000000000009</v>
      </c>
      <c r="K39">
        <v>38</v>
      </c>
    </row>
    <row r="40" spans="2:11" x14ac:dyDescent="0.2">
      <c r="B40" t="s">
        <v>128</v>
      </c>
      <c r="C40" t="s">
        <v>129</v>
      </c>
      <c r="D40"/>
      <c r="E40" t="s">
        <v>4</v>
      </c>
      <c r="F40">
        <v>40.68</v>
      </c>
      <c r="G40">
        <v>43</v>
      </c>
      <c r="H40">
        <v>42.94</v>
      </c>
      <c r="I40">
        <v>45</v>
      </c>
      <c r="J40" s="10">
        <f t="shared" si="1"/>
        <v>83.62</v>
      </c>
      <c r="K40">
        <v>39</v>
      </c>
    </row>
    <row r="41" spans="2:11" x14ac:dyDescent="0.2">
      <c r="B41" t="s">
        <v>130</v>
      </c>
      <c r="C41" t="s">
        <v>131</v>
      </c>
      <c r="D41"/>
      <c r="E41" t="s">
        <v>2</v>
      </c>
      <c r="F41">
        <v>41.97</v>
      </c>
      <c r="G41">
        <v>47</v>
      </c>
      <c r="H41">
        <v>43.07</v>
      </c>
      <c r="I41">
        <v>46</v>
      </c>
      <c r="J41" s="10">
        <f t="shared" si="1"/>
        <v>85.039999999999992</v>
      </c>
      <c r="K41">
        <v>40</v>
      </c>
    </row>
    <row r="42" spans="2:11" x14ac:dyDescent="0.2">
      <c r="B42" t="s">
        <v>132</v>
      </c>
      <c r="C42" t="s">
        <v>133</v>
      </c>
      <c r="D42"/>
      <c r="E42" t="s">
        <v>4</v>
      </c>
      <c r="F42">
        <v>44.11</v>
      </c>
      <c r="G42">
        <v>49</v>
      </c>
      <c r="H42">
        <v>41.12</v>
      </c>
      <c r="I42">
        <v>39</v>
      </c>
      <c r="J42" s="10">
        <f t="shared" si="1"/>
        <v>85.22999999999999</v>
      </c>
      <c r="K42">
        <v>41</v>
      </c>
    </row>
    <row r="43" spans="2:11" x14ac:dyDescent="0.2">
      <c r="B43" t="s">
        <v>134</v>
      </c>
      <c r="C43" t="s">
        <v>135</v>
      </c>
      <c r="D43"/>
      <c r="E43" t="s">
        <v>59</v>
      </c>
      <c r="F43">
        <v>41.5</v>
      </c>
      <c r="G43">
        <v>45</v>
      </c>
      <c r="H43">
        <v>44.01</v>
      </c>
      <c r="I43">
        <v>48</v>
      </c>
      <c r="J43" s="10">
        <f t="shared" si="1"/>
        <v>85.509999999999991</v>
      </c>
      <c r="K43">
        <v>42</v>
      </c>
    </row>
    <row r="44" spans="2:11" x14ac:dyDescent="0.2">
      <c r="B44" t="s">
        <v>136</v>
      </c>
      <c r="C44" t="s">
        <v>118</v>
      </c>
      <c r="D44"/>
      <c r="E44" t="s">
        <v>2</v>
      </c>
      <c r="F44">
        <v>43.7</v>
      </c>
      <c r="G44">
        <v>48</v>
      </c>
      <c r="H44">
        <v>45.9</v>
      </c>
      <c r="I44">
        <v>49</v>
      </c>
      <c r="J44" s="10">
        <f t="shared" si="1"/>
        <v>89.6</v>
      </c>
      <c r="K44">
        <v>43</v>
      </c>
    </row>
    <row r="45" spans="2:11" x14ac:dyDescent="0.2">
      <c r="B45" t="s">
        <v>42</v>
      </c>
      <c r="C45" t="s">
        <v>137</v>
      </c>
      <c r="D45"/>
      <c r="E45" t="s">
        <v>26</v>
      </c>
      <c r="F45">
        <v>33.03</v>
      </c>
      <c r="G45">
        <v>9</v>
      </c>
      <c r="H45">
        <v>57.23</v>
      </c>
      <c r="I45">
        <v>53</v>
      </c>
      <c r="J45" s="10">
        <f t="shared" si="1"/>
        <v>90.259999999999991</v>
      </c>
      <c r="K45">
        <v>44</v>
      </c>
    </row>
    <row r="46" spans="2:11" x14ac:dyDescent="0.2">
      <c r="B46" t="s">
        <v>39</v>
      </c>
      <c r="C46" t="s">
        <v>138</v>
      </c>
      <c r="D46"/>
      <c r="E46" t="s">
        <v>56</v>
      </c>
      <c r="F46">
        <v>45.24</v>
      </c>
      <c r="G46">
        <v>50</v>
      </c>
      <c r="H46">
        <v>46.63</v>
      </c>
      <c r="I46">
        <v>50</v>
      </c>
      <c r="J46" s="10">
        <f t="shared" si="1"/>
        <v>91.87</v>
      </c>
      <c r="K46">
        <v>45</v>
      </c>
    </row>
    <row r="47" spans="2:11" x14ac:dyDescent="0.2">
      <c r="B47" t="s">
        <v>139</v>
      </c>
      <c r="C47" t="s">
        <v>140</v>
      </c>
      <c r="D47"/>
      <c r="E47" t="s">
        <v>56</v>
      </c>
      <c r="F47">
        <v>45.75</v>
      </c>
      <c r="G47">
        <v>51</v>
      </c>
      <c r="H47">
        <v>47.46</v>
      </c>
      <c r="I47">
        <v>51</v>
      </c>
      <c r="J47" s="10">
        <f t="shared" si="1"/>
        <v>93.210000000000008</v>
      </c>
      <c r="K47">
        <v>46</v>
      </c>
    </row>
    <row r="48" spans="2:11" x14ac:dyDescent="0.2">
      <c r="B48" t="s">
        <v>141</v>
      </c>
      <c r="C48" t="s">
        <v>142</v>
      </c>
      <c r="D48"/>
      <c r="E48" t="s">
        <v>2</v>
      </c>
      <c r="F48">
        <v>46.55</v>
      </c>
      <c r="G48">
        <v>52</v>
      </c>
      <c r="H48">
        <v>51.28</v>
      </c>
      <c r="I48">
        <v>52</v>
      </c>
      <c r="J48" s="10">
        <f t="shared" si="1"/>
        <v>97.83</v>
      </c>
      <c r="K48">
        <v>47</v>
      </c>
    </row>
    <row r="49" spans="2:13" x14ac:dyDescent="0.2">
      <c r="B49" t="s">
        <v>143</v>
      </c>
      <c r="C49" t="s">
        <v>144</v>
      </c>
      <c r="D49"/>
      <c r="E49" t="s">
        <v>26</v>
      </c>
      <c r="F49">
        <v>56.74</v>
      </c>
      <c r="G49">
        <v>54</v>
      </c>
      <c r="H49">
        <v>42.43</v>
      </c>
      <c r="I49">
        <v>42</v>
      </c>
      <c r="J49" s="10">
        <f t="shared" si="1"/>
        <v>99.17</v>
      </c>
      <c r="K49">
        <v>48</v>
      </c>
    </row>
    <row r="50" spans="2:13" x14ac:dyDescent="0.2">
      <c r="B50" t="s">
        <v>145</v>
      </c>
      <c r="C50" t="s">
        <v>146</v>
      </c>
      <c r="D50"/>
      <c r="E50" t="s">
        <v>58</v>
      </c>
      <c r="F50" t="s">
        <v>27</v>
      </c>
      <c r="H50" t="s">
        <v>27</v>
      </c>
      <c r="I50"/>
      <c r="J50" s="10" t="e">
        <f t="shared" si="1"/>
        <v>#VALUE!</v>
      </c>
      <c r="K50"/>
    </row>
    <row r="51" spans="2:13" x14ac:dyDescent="0.2">
      <c r="B51" t="s">
        <v>147</v>
      </c>
      <c r="C51" t="s">
        <v>92</v>
      </c>
      <c r="D51"/>
      <c r="E51" t="s">
        <v>56</v>
      </c>
      <c r="F51" t="s">
        <v>27</v>
      </c>
      <c r="H51" t="s">
        <v>27</v>
      </c>
      <c r="I51"/>
      <c r="J51" s="10" t="e">
        <f t="shared" si="1"/>
        <v>#VALUE!</v>
      </c>
      <c r="K51"/>
    </row>
    <row r="52" spans="2:13" x14ac:dyDescent="0.2">
      <c r="B52" t="s">
        <v>148</v>
      </c>
      <c r="C52" t="s">
        <v>149</v>
      </c>
      <c r="D52"/>
      <c r="E52" t="s">
        <v>2</v>
      </c>
      <c r="F52" t="s">
        <v>28</v>
      </c>
      <c r="H52">
        <v>32.42</v>
      </c>
      <c r="I52">
        <v>5</v>
      </c>
      <c r="J52" s="10" t="e">
        <f t="shared" si="1"/>
        <v>#VALUE!</v>
      </c>
      <c r="K52"/>
    </row>
    <row r="53" spans="2:13" x14ac:dyDescent="0.2">
      <c r="B53" t="s">
        <v>150</v>
      </c>
      <c r="C53" t="s">
        <v>151</v>
      </c>
      <c r="D53"/>
      <c r="E53" t="s">
        <v>26</v>
      </c>
      <c r="F53" t="s">
        <v>28</v>
      </c>
      <c r="H53">
        <v>39.380000000000003</v>
      </c>
      <c r="I53">
        <v>31</v>
      </c>
      <c r="J53" s="10" t="e">
        <f t="shared" si="1"/>
        <v>#VALUE!</v>
      </c>
      <c r="K53"/>
    </row>
    <row r="54" spans="2:13" x14ac:dyDescent="0.2">
      <c r="B54" t="s">
        <v>152</v>
      </c>
      <c r="C54" t="s">
        <v>94</v>
      </c>
      <c r="D54"/>
      <c r="E54" t="s">
        <v>2</v>
      </c>
      <c r="F54" t="s">
        <v>28</v>
      </c>
      <c r="H54">
        <v>38.85</v>
      </c>
      <c r="I54">
        <v>30</v>
      </c>
      <c r="J54" s="10" t="e">
        <f t="shared" si="1"/>
        <v>#VALUE!</v>
      </c>
      <c r="K54"/>
    </row>
    <row r="55" spans="2:13" x14ac:dyDescent="0.2">
      <c r="B55" t="s">
        <v>37</v>
      </c>
      <c r="C55" t="s">
        <v>125</v>
      </c>
      <c r="D55"/>
      <c r="E55" t="s">
        <v>2</v>
      </c>
      <c r="F55" t="s">
        <v>28</v>
      </c>
      <c r="H55">
        <v>37.74</v>
      </c>
      <c r="I55">
        <v>21</v>
      </c>
      <c r="J55" s="10" t="e">
        <f t="shared" si="1"/>
        <v>#VALUE!</v>
      </c>
      <c r="K55"/>
    </row>
    <row r="56" spans="2:13" x14ac:dyDescent="0.2">
      <c r="B56" t="s">
        <v>52</v>
      </c>
      <c r="C56" t="s">
        <v>153</v>
      </c>
      <c r="D56"/>
      <c r="E56" t="s">
        <v>56</v>
      </c>
      <c r="F56" t="s">
        <v>28</v>
      </c>
      <c r="H56" t="s">
        <v>27</v>
      </c>
      <c r="I56"/>
      <c r="J56" s="10" t="e">
        <f t="shared" si="1"/>
        <v>#VALUE!</v>
      </c>
      <c r="K56"/>
    </row>
    <row r="57" spans="2:13" x14ac:dyDescent="0.2">
      <c r="B57" t="s">
        <v>154</v>
      </c>
      <c r="C57" t="s">
        <v>95</v>
      </c>
      <c r="D57"/>
      <c r="E57" t="s">
        <v>26</v>
      </c>
      <c r="F57" t="s">
        <v>28</v>
      </c>
      <c r="H57">
        <v>40.5</v>
      </c>
      <c r="I57">
        <v>36</v>
      </c>
      <c r="J57" s="10" t="e">
        <f t="shared" si="1"/>
        <v>#VALUE!</v>
      </c>
      <c r="K57"/>
    </row>
    <row r="58" spans="2:13" x14ac:dyDescent="0.2">
      <c r="B58" t="s">
        <v>155</v>
      </c>
      <c r="C58" t="s">
        <v>104</v>
      </c>
      <c r="D58"/>
      <c r="E58" t="s">
        <v>56</v>
      </c>
      <c r="F58">
        <v>31.57</v>
      </c>
      <c r="G58">
        <v>6</v>
      </c>
      <c r="H58" t="s">
        <v>28</v>
      </c>
      <c r="I58"/>
      <c r="J58" s="10" t="e">
        <f t="shared" si="1"/>
        <v>#VALUE!</v>
      </c>
      <c r="K58"/>
      <c r="M58" s="14"/>
    </row>
    <row r="59" spans="2:13" x14ac:dyDescent="0.2">
      <c r="B59" t="s">
        <v>156</v>
      </c>
      <c r="C59" t="s">
        <v>157</v>
      </c>
      <c r="D59"/>
      <c r="E59" t="s">
        <v>56</v>
      </c>
      <c r="F59">
        <v>53.4</v>
      </c>
      <c r="G59">
        <v>53</v>
      </c>
      <c r="H59" t="s">
        <v>28</v>
      </c>
      <c r="I59"/>
      <c r="J59" s="10" t="e">
        <f t="shared" si="1"/>
        <v>#VALUE!</v>
      </c>
      <c r="K59"/>
    </row>
    <row r="60" spans="2:13" x14ac:dyDescent="0.2">
      <c r="B60" t="s">
        <v>96</v>
      </c>
      <c r="C60" t="s">
        <v>158</v>
      </c>
      <c r="D60"/>
      <c r="E60" t="s">
        <v>58</v>
      </c>
      <c r="F60">
        <v>39.840000000000003</v>
      </c>
      <c r="G60">
        <v>41</v>
      </c>
      <c r="H60" t="s">
        <v>28</v>
      </c>
      <c r="I60"/>
      <c r="J60" s="10" t="e">
        <f t="shared" si="1"/>
        <v>#VALUE!</v>
      </c>
      <c r="K60"/>
    </row>
    <row r="61" spans="2:13" x14ac:dyDescent="0.2">
      <c r="B61" t="s">
        <v>159</v>
      </c>
      <c r="C61" t="s">
        <v>157</v>
      </c>
      <c r="D61"/>
      <c r="E61" t="s">
        <v>56</v>
      </c>
      <c r="F61">
        <v>41.96</v>
      </c>
      <c r="G61">
        <v>46</v>
      </c>
      <c r="H61" t="s">
        <v>28</v>
      </c>
      <c r="I61"/>
      <c r="J61" s="10" t="e">
        <f t="shared" si="1"/>
        <v>#VALUE!</v>
      </c>
      <c r="K61"/>
    </row>
    <row r="62" spans="2:13" x14ac:dyDescent="0.2">
      <c r="B62" t="s">
        <v>160</v>
      </c>
      <c r="C62" t="s">
        <v>153</v>
      </c>
      <c r="E62" t="s">
        <v>2</v>
      </c>
      <c r="F62">
        <v>33.46</v>
      </c>
      <c r="G62">
        <v>11</v>
      </c>
      <c r="H62" t="s">
        <v>29</v>
      </c>
      <c r="I62"/>
      <c r="K62"/>
    </row>
    <row r="63" spans="2:13" x14ac:dyDescent="0.2">
      <c r="B63" t="s">
        <v>161</v>
      </c>
      <c r="C63" t="s">
        <v>151</v>
      </c>
      <c r="E63" t="s">
        <v>5</v>
      </c>
      <c r="F63">
        <v>35.200000000000003</v>
      </c>
      <c r="G63">
        <v>21</v>
      </c>
      <c r="H63" t="s">
        <v>29</v>
      </c>
      <c r="I63"/>
      <c r="K63"/>
    </row>
  </sheetData>
  <sortState ref="B2:L69">
    <sortCondition ref="J2:J69"/>
    <sortCondition ref="E2:E69"/>
    <sortCondition ref="H2:H69"/>
  </sortState>
  <phoneticPr fontId="6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103" workbookViewId="0">
      <selection activeCell="A4" sqref="A4"/>
    </sheetView>
  </sheetViews>
  <sheetFormatPr baseColWidth="10" defaultRowHeight="16" x14ac:dyDescent="0.2"/>
  <sheetData>
    <row r="1" spans="1:7" x14ac:dyDescent="0.2">
      <c r="D1" s="18"/>
      <c r="E1" s="18"/>
      <c r="F1" s="16" t="s">
        <v>7</v>
      </c>
      <c r="G1" s="16" t="s">
        <v>45</v>
      </c>
    </row>
    <row r="2" spans="1:7" x14ac:dyDescent="0.2">
      <c r="A2" t="s">
        <v>47</v>
      </c>
      <c r="B2" t="s">
        <v>48</v>
      </c>
      <c r="C2" t="s">
        <v>49</v>
      </c>
      <c r="D2" t="s">
        <v>165</v>
      </c>
      <c r="E2" s="10" t="s">
        <v>51</v>
      </c>
    </row>
    <row r="3" spans="1:7" x14ac:dyDescent="0.2">
      <c r="A3" t="s">
        <v>68</v>
      </c>
      <c r="B3" t="s">
        <v>69</v>
      </c>
      <c r="C3">
        <v>53</v>
      </c>
      <c r="D3">
        <v>4</v>
      </c>
      <c r="E3" s="10">
        <v>70.290000000000006</v>
      </c>
      <c r="G3">
        <v>1</v>
      </c>
    </row>
    <row r="4" spans="1:7" x14ac:dyDescent="0.2">
      <c r="A4" t="s">
        <v>66</v>
      </c>
      <c r="B4" t="s">
        <v>67</v>
      </c>
      <c r="C4">
        <v>51</v>
      </c>
      <c r="D4">
        <v>2</v>
      </c>
      <c r="E4" s="10">
        <v>71.45</v>
      </c>
      <c r="G4">
        <v>2</v>
      </c>
    </row>
    <row r="5" spans="1:7" x14ac:dyDescent="0.2">
      <c r="A5" t="s">
        <v>64</v>
      </c>
      <c r="B5" t="s">
        <v>65</v>
      </c>
      <c r="C5">
        <v>50</v>
      </c>
      <c r="D5">
        <v>1</v>
      </c>
      <c r="E5" s="10">
        <v>72.180000000000007</v>
      </c>
      <c r="G5">
        <v>3</v>
      </c>
    </row>
    <row r="6" spans="1:7" x14ac:dyDescent="0.2">
      <c r="A6" t="s">
        <v>73</v>
      </c>
      <c r="B6" t="s">
        <v>74</v>
      </c>
      <c r="C6">
        <v>56</v>
      </c>
      <c r="D6">
        <v>7</v>
      </c>
      <c r="E6" s="41">
        <v>72.260000000000005</v>
      </c>
      <c r="G6">
        <v>4</v>
      </c>
    </row>
    <row r="7" spans="1:7" x14ac:dyDescent="0.2">
      <c r="A7" t="s">
        <v>40</v>
      </c>
      <c r="B7" t="s">
        <v>70</v>
      </c>
      <c r="C7">
        <v>52</v>
      </c>
      <c r="D7">
        <v>3</v>
      </c>
      <c r="E7" s="41">
        <v>72.28</v>
      </c>
      <c r="G7">
        <v>5</v>
      </c>
    </row>
    <row r="8" spans="1:7" x14ac:dyDescent="0.2">
      <c r="A8" t="s">
        <v>112</v>
      </c>
      <c r="B8" t="s">
        <v>113</v>
      </c>
      <c r="C8">
        <v>82</v>
      </c>
      <c r="D8">
        <v>33</v>
      </c>
      <c r="E8" s="10">
        <v>74.22</v>
      </c>
      <c r="G8">
        <v>6</v>
      </c>
    </row>
    <row r="9" spans="1:7" x14ac:dyDescent="0.2">
      <c r="A9" t="s">
        <v>71</v>
      </c>
      <c r="B9" t="s">
        <v>72</v>
      </c>
      <c r="C9">
        <v>54</v>
      </c>
      <c r="D9">
        <v>5</v>
      </c>
      <c r="E9" s="10">
        <v>74.86</v>
      </c>
      <c r="G9">
        <v>7</v>
      </c>
    </row>
    <row r="10" spans="1:7" x14ac:dyDescent="0.2">
      <c r="A10" t="s">
        <v>76</v>
      </c>
      <c r="B10" t="s">
        <v>77</v>
      </c>
      <c r="C10">
        <v>59</v>
      </c>
      <c r="D10">
        <v>10</v>
      </c>
      <c r="E10" s="10">
        <v>75.06</v>
      </c>
      <c r="G10">
        <v>8</v>
      </c>
    </row>
    <row r="11" spans="1:7" x14ac:dyDescent="0.2">
      <c r="A11" t="s">
        <v>155</v>
      </c>
      <c r="B11" t="s">
        <v>104</v>
      </c>
      <c r="C11">
        <v>57</v>
      </c>
      <c r="D11">
        <v>8</v>
      </c>
      <c r="E11" s="10">
        <v>76.260000000000005</v>
      </c>
      <c r="G11">
        <v>9</v>
      </c>
    </row>
    <row r="12" spans="1:7" x14ac:dyDescent="0.2">
      <c r="A12" t="s">
        <v>148</v>
      </c>
      <c r="B12" t="s">
        <v>149</v>
      </c>
      <c r="C12">
        <v>55</v>
      </c>
      <c r="D12">
        <v>6</v>
      </c>
      <c r="E12" s="10">
        <v>76.42</v>
      </c>
      <c r="G12">
        <v>10</v>
      </c>
    </row>
    <row r="13" spans="1:7" x14ac:dyDescent="0.2">
      <c r="A13" t="s">
        <v>73</v>
      </c>
      <c r="B13" t="s">
        <v>84</v>
      </c>
      <c r="C13">
        <v>64</v>
      </c>
      <c r="D13">
        <v>14</v>
      </c>
      <c r="E13" s="10">
        <v>77.040000000000006</v>
      </c>
      <c r="G13">
        <v>11</v>
      </c>
    </row>
    <row r="14" spans="1:7" x14ac:dyDescent="0.2">
      <c r="A14" t="s">
        <v>100</v>
      </c>
      <c r="B14" t="s">
        <v>101</v>
      </c>
      <c r="C14">
        <v>76</v>
      </c>
      <c r="D14">
        <v>26</v>
      </c>
      <c r="E14" s="10">
        <v>77.11</v>
      </c>
      <c r="G14">
        <v>12</v>
      </c>
    </row>
    <row r="15" spans="1:7" x14ac:dyDescent="0.2">
      <c r="A15" t="s">
        <v>87</v>
      </c>
      <c r="B15" t="s">
        <v>88</v>
      </c>
      <c r="C15">
        <v>65</v>
      </c>
      <c r="D15">
        <v>15</v>
      </c>
      <c r="E15" s="10">
        <v>77.209999999999994</v>
      </c>
      <c r="G15">
        <v>13</v>
      </c>
    </row>
    <row r="16" spans="1:7" x14ac:dyDescent="0.2">
      <c r="A16" t="s">
        <v>54</v>
      </c>
      <c r="B16" t="s">
        <v>43</v>
      </c>
      <c r="C16">
        <v>71</v>
      </c>
      <c r="D16">
        <v>21</v>
      </c>
      <c r="E16" s="10">
        <v>79.040000000000006</v>
      </c>
      <c r="G16">
        <v>14</v>
      </c>
    </row>
    <row r="17" spans="1:7" x14ac:dyDescent="0.2">
      <c r="A17" t="s">
        <v>85</v>
      </c>
      <c r="B17" t="s">
        <v>86</v>
      </c>
      <c r="C17">
        <v>69</v>
      </c>
      <c r="D17">
        <v>19</v>
      </c>
      <c r="E17" s="10">
        <v>79.05</v>
      </c>
      <c r="G17">
        <v>15</v>
      </c>
    </row>
    <row r="18" spans="1:7" x14ac:dyDescent="0.2">
      <c r="A18" t="s">
        <v>91</v>
      </c>
      <c r="B18" t="s">
        <v>92</v>
      </c>
      <c r="C18">
        <v>68</v>
      </c>
      <c r="D18">
        <v>18</v>
      </c>
      <c r="E18" s="10">
        <v>79.150000000000006</v>
      </c>
      <c r="G18">
        <v>16</v>
      </c>
    </row>
    <row r="19" spans="1:7" x14ac:dyDescent="0.2">
      <c r="A19" t="s">
        <v>53</v>
      </c>
      <c r="B19" t="s">
        <v>75</v>
      </c>
      <c r="C19">
        <v>58</v>
      </c>
      <c r="D19">
        <v>9</v>
      </c>
      <c r="E19" s="10">
        <v>79.319999999999993</v>
      </c>
      <c r="G19">
        <v>17</v>
      </c>
    </row>
    <row r="20" spans="1:7" x14ac:dyDescent="0.2">
      <c r="A20" t="s">
        <v>106</v>
      </c>
      <c r="B20" t="s">
        <v>86</v>
      </c>
      <c r="C20">
        <v>80</v>
      </c>
      <c r="D20">
        <v>30</v>
      </c>
      <c r="E20" s="42">
        <v>79.41</v>
      </c>
      <c r="F20" t="s">
        <v>166</v>
      </c>
      <c r="G20">
        <v>18</v>
      </c>
    </row>
    <row r="21" spans="1:7" x14ac:dyDescent="0.2">
      <c r="A21" t="s">
        <v>105</v>
      </c>
      <c r="B21" t="s">
        <v>84</v>
      </c>
      <c r="C21">
        <v>79</v>
      </c>
      <c r="D21">
        <v>29</v>
      </c>
      <c r="E21" s="42">
        <v>79.41</v>
      </c>
      <c r="G21">
        <v>18</v>
      </c>
    </row>
    <row r="22" spans="1:7" x14ac:dyDescent="0.2">
      <c r="A22" t="s">
        <v>160</v>
      </c>
      <c r="B22" t="s">
        <v>153</v>
      </c>
      <c r="C22">
        <v>67</v>
      </c>
      <c r="D22">
        <v>17</v>
      </c>
      <c r="E22" s="10">
        <v>79.680000000000007</v>
      </c>
      <c r="G22">
        <v>20</v>
      </c>
    </row>
    <row r="23" spans="1:7" x14ac:dyDescent="0.2">
      <c r="A23" t="s">
        <v>80</v>
      </c>
      <c r="B23" t="s">
        <v>81</v>
      </c>
      <c r="C23">
        <v>63</v>
      </c>
      <c r="D23">
        <v>13</v>
      </c>
      <c r="E23" s="10">
        <v>79.709999999999994</v>
      </c>
      <c r="G23">
        <v>21</v>
      </c>
    </row>
    <row r="24" spans="1:7" x14ac:dyDescent="0.2">
      <c r="A24" t="s">
        <v>37</v>
      </c>
      <c r="B24" t="s">
        <v>125</v>
      </c>
      <c r="C24">
        <v>74</v>
      </c>
      <c r="D24">
        <v>24</v>
      </c>
      <c r="E24" s="10">
        <v>79.78</v>
      </c>
      <c r="G24">
        <v>22</v>
      </c>
    </row>
    <row r="25" spans="1:7" x14ac:dyDescent="0.2">
      <c r="A25" t="s">
        <v>38</v>
      </c>
      <c r="B25" t="s">
        <v>133</v>
      </c>
      <c r="C25">
        <v>72</v>
      </c>
      <c r="D25">
        <v>22</v>
      </c>
      <c r="E25" s="10">
        <v>79.790000000000006</v>
      </c>
      <c r="G25">
        <v>23</v>
      </c>
    </row>
    <row r="26" spans="1:7" x14ac:dyDescent="0.2">
      <c r="A26" t="s">
        <v>42</v>
      </c>
      <c r="B26" t="s">
        <v>137</v>
      </c>
      <c r="C26">
        <v>62</v>
      </c>
      <c r="D26">
        <v>12</v>
      </c>
      <c r="E26" s="10">
        <v>79.97</v>
      </c>
      <c r="G26">
        <v>24</v>
      </c>
    </row>
    <row r="27" spans="1:7" x14ac:dyDescent="0.2">
      <c r="A27" t="s">
        <v>78</v>
      </c>
      <c r="B27" t="s">
        <v>79</v>
      </c>
      <c r="C27">
        <v>60</v>
      </c>
      <c r="D27">
        <v>11</v>
      </c>
      <c r="E27" s="10">
        <v>80.180000000000007</v>
      </c>
      <c r="G27">
        <v>25</v>
      </c>
    </row>
    <row r="28" spans="1:7" x14ac:dyDescent="0.2">
      <c r="A28" t="s">
        <v>41</v>
      </c>
      <c r="B28" t="s">
        <v>111</v>
      </c>
      <c r="C28">
        <v>81</v>
      </c>
      <c r="D28">
        <v>32</v>
      </c>
      <c r="E28" s="10">
        <v>80.88</v>
      </c>
      <c r="G28">
        <v>26</v>
      </c>
    </row>
    <row r="29" spans="1:7" x14ac:dyDescent="0.2">
      <c r="A29" t="s">
        <v>89</v>
      </c>
      <c r="B29" t="s">
        <v>90</v>
      </c>
      <c r="C29">
        <v>70</v>
      </c>
      <c r="D29">
        <v>20</v>
      </c>
      <c r="E29" s="10">
        <v>81.06</v>
      </c>
      <c r="G29">
        <v>27</v>
      </c>
    </row>
    <row r="30" spans="1:7" x14ac:dyDescent="0.2">
      <c r="A30" t="s">
        <v>167</v>
      </c>
      <c r="B30" t="s">
        <v>158</v>
      </c>
      <c r="C30">
        <v>89</v>
      </c>
      <c r="D30">
        <v>40</v>
      </c>
      <c r="E30" s="10">
        <v>81.13</v>
      </c>
      <c r="G30">
        <v>28</v>
      </c>
    </row>
    <row r="31" spans="1:7" x14ac:dyDescent="0.2">
      <c r="A31" t="s">
        <v>109</v>
      </c>
      <c r="B31" t="s">
        <v>168</v>
      </c>
      <c r="C31">
        <v>100</v>
      </c>
      <c r="D31">
        <v>31</v>
      </c>
      <c r="E31" s="10">
        <v>81.99</v>
      </c>
      <c r="G31">
        <v>29</v>
      </c>
    </row>
    <row r="32" spans="1:7" x14ac:dyDescent="0.2">
      <c r="A32" t="s">
        <v>52</v>
      </c>
      <c r="B32" t="s">
        <v>153</v>
      </c>
      <c r="C32">
        <v>93</v>
      </c>
      <c r="D32">
        <v>44</v>
      </c>
      <c r="E32" s="10">
        <v>83.91</v>
      </c>
      <c r="G32">
        <v>30</v>
      </c>
    </row>
    <row r="33" spans="1:7" x14ac:dyDescent="0.2">
      <c r="A33" t="s">
        <v>169</v>
      </c>
      <c r="B33" t="s">
        <v>170</v>
      </c>
      <c r="C33">
        <v>94</v>
      </c>
      <c r="D33">
        <v>45</v>
      </c>
      <c r="E33" s="10">
        <v>84.18</v>
      </c>
      <c r="G33">
        <v>31</v>
      </c>
    </row>
    <row r="34" spans="1:7" x14ac:dyDescent="0.2">
      <c r="A34" t="s">
        <v>114</v>
      </c>
      <c r="B34" t="s">
        <v>115</v>
      </c>
      <c r="C34">
        <v>84</v>
      </c>
      <c r="D34">
        <v>35</v>
      </c>
      <c r="E34" s="10">
        <v>84.36</v>
      </c>
      <c r="G34">
        <v>32</v>
      </c>
    </row>
    <row r="35" spans="1:7" x14ac:dyDescent="0.2">
      <c r="A35" t="s">
        <v>82</v>
      </c>
      <c r="B35" t="s">
        <v>83</v>
      </c>
      <c r="C35">
        <v>66</v>
      </c>
      <c r="D35">
        <v>16</v>
      </c>
      <c r="E35" s="41">
        <v>84.37</v>
      </c>
      <c r="G35">
        <v>33</v>
      </c>
    </row>
    <row r="36" spans="1:7" x14ac:dyDescent="0.2">
      <c r="A36" t="s">
        <v>167</v>
      </c>
      <c r="B36" t="s">
        <v>97</v>
      </c>
      <c r="C36">
        <v>73</v>
      </c>
      <c r="D36">
        <v>23</v>
      </c>
      <c r="E36" s="10">
        <v>84.8</v>
      </c>
      <c r="G36">
        <v>34</v>
      </c>
    </row>
    <row r="37" spans="1:7" x14ac:dyDescent="0.2">
      <c r="A37" t="s">
        <v>147</v>
      </c>
      <c r="B37" t="s">
        <v>92</v>
      </c>
      <c r="C37">
        <v>92</v>
      </c>
      <c r="D37">
        <v>43</v>
      </c>
      <c r="E37" s="10">
        <v>85.36</v>
      </c>
      <c r="G37">
        <v>35</v>
      </c>
    </row>
    <row r="38" spans="1:7" x14ac:dyDescent="0.2">
      <c r="A38" t="s">
        <v>161</v>
      </c>
      <c r="B38" t="s">
        <v>151</v>
      </c>
      <c r="C38">
        <v>75</v>
      </c>
      <c r="D38">
        <v>25</v>
      </c>
      <c r="E38" s="10">
        <v>85.77</v>
      </c>
      <c r="G38">
        <v>36</v>
      </c>
    </row>
    <row r="39" spans="1:7" x14ac:dyDescent="0.2">
      <c r="A39" t="s">
        <v>118</v>
      </c>
      <c r="B39" t="s">
        <v>119</v>
      </c>
      <c r="C39">
        <v>85</v>
      </c>
      <c r="D39">
        <v>36</v>
      </c>
      <c r="E39" s="10">
        <v>85.84</v>
      </c>
      <c r="G39">
        <v>37</v>
      </c>
    </row>
    <row r="40" spans="1:7" x14ac:dyDescent="0.2">
      <c r="A40" t="s">
        <v>39</v>
      </c>
      <c r="B40" t="s">
        <v>138</v>
      </c>
      <c r="C40">
        <v>91</v>
      </c>
      <c r="D40">
        <v>42</v>
      </c>
      <c r="E40" s="10">
        <v>87.61</v>
      </c>
      <c r="G40">
        <v>38</v>
      </c>
    </row>
    <row r="41" spans="1:7" x14ac:dyDescent="0.2">
      <c r="A41" t="s">
        <v>152</v>
      </c>
      <c r="B41" t="s">
        <v>94</v>
      </c>
      <c r="C41">
        <v>83</v>
      </c>
      <c r="D41">
        <v>34</v>
      </c>
      <c r="E41" s="10">
        <v>88.46</v>
      </c>
      <c r="G41">
        <v>39</v>
      </c>
    </row>
    <row r="42" spans="1:7" x14ac:dyDescent="0.2">
      <c r="A42" t="s">
        <v>132</v>
      </c>
      <c r="B42" t="s">
        <v>133</v>
      </c>
      <c r="C42">
        <v>87</v>
      </c>
      <c r="D42">
        <v>38</v>
      </c>
      <c r="E42" s="10">
        <v>88.67</v>
      </c>
      <c r="G42">
        <v>40</v>
      </c>
    </row>
    <row r="43" spans="1:7" x14ac:dyDescent="0.2">
      <c r="A43" t="s">
        <v>102</v>
      </c>
      <c r="B43" t="s">
        <v>103</v>
      </c>
      <c r="C43">
        <v>77</v>
      </c>
      <c r="D43">
        <v>27</v>
      </c>
      <c r="E43" s="10">
        <v>88.72</v>
      </c>
      <c r="G43">
        <v>41</v>
      </c>
    </row>
    <row r="44" spans="1:7" x14ac:dyDescent="0.2">
      <c r="A44" t="s">
        <v>124</v>
      </c>
      <c r="B44" t="s">
        <v>125</v>
      </c>
      <c r="C44">
        <v>86</v>
      </c>
      <c r="D44">
        <v>37</v>
      </c>
      <c r="E44" s="10">
        <v>92.8</v>
      </c>
      <c r="G44">
        <v>42</v>
      </c>
    </row>
    <row r="45" spans="1:7" x14ac:dyDescent="0.2">
      <c r="A45" t="s">
        <v>171</v>
      </c>
      <c r="B45" t="s">
        <v>118</v>
      </c>
      <c r="C45">
        <v>90</v>
      </c>
      <c r="D45">
        <v>41</v>
      </c>
      <c r="E45" s="10">
        <v>94.47</v>
      </c>
      <c r="G45">
        <v>43</v>
      </c>
    </row>
    <row r="46" spans="1:7" x14ac:dyDescent="0.2">
      <c r="A46" t="s">
        <v>44</v>
      </c>
      <c r="B46" t="s">
        <v>104</v>
      </c>
      <c r="C46">
        <v>78</v>
      </c>
      <c r="D46">
        <v>28</v>
      </c>
      <c r="E46" s="10" t="s">
        <v>27</v>
      </c>
    </row>
    <row r="47" spans="1:7" x14ac:dyDescent="0.2">
      <c r="A47" t="s">
        <v>130</v>
      </c>
      <c r="B47" t="s">
        <v>131</v>
      </c>
      <c r="C47">
        <v>88</v>
      </c>
      <c r="D47">
        <v>39</v>
      </c>
      <c r="E47" s="10" t="s">
        <v>29</v>
      </c>
    </row>
    <row r="48" spans="1:7" x14ac:dyDescent="0.2">
      <c r="D48" s="18"/>
      <c r="E48" s="18"/>
    </row>
    <row r="49" spans="4:5" x14ac:dyDescent="0.2">
      <c r="D49" s="18"/>
      <c r="E49" s="18"/>
    </row>
    <row r="50" spans="4:5" x14ac:dyDescent="0.2">
      <c r="D50" s="18"/>
      <c r="E50" s="18"/>
    </row>
    <row r="51" spans="4:5" x14ac:dyDescent="0.2">
      <c r="D51" s="18"/>
      <c r="E51" s="18"/>
    </row>
    <row r="52" spans="4:5" x14ac:dyDescent="0.2">
      <c r="D52" s="18"/>
      <c r="E52" s="18"/>
    </row>
    <row r="53" spans="4:5" x14ac:dyDescent="0.2">
      <c r="D53" s="18"/>
      <c r="E53" s="18"/>
    </row>
    <row r="54" spans="4:5" x14ac:dyDescent="0.2">
      <c r="D54" s="18"/>
      <c r="E54" s="18"/>
    </row>
    <row r="55" spans="4:5" x14ac:dyDescent="0.2">
      <c r="D55" s="18"/>
      <c r="E55" s="18"/>
    </row>
    <row r="56" spans="4:5" x14ac:dyDescent="0.2">
      <c r="D56" s="18"/>
      <c r="E56" s="18"/>
    </row>
    <row r="57" spans="4:5" x14ac:dyDescent="0.2">
      <c r="D57" s="18"/>
      <c r="E57" s="18"/>
    </row>
    <row r="58" spans="4:5" x14ac:dyDescent="0.2">
      <c r="D58" s="18"/>
      <c r="E58" s="18"/>
    </row>
    <row r="59" spans="4:5" x14ac:dyDescent="0.2">
      <c r="D59" s="18"/>
      <c r="E59" s="18"/>
    </row>
    <row r="60" spans="4:5" x14ac:dyDescent="0.2">
      <c r="D60" s="18"/>
      <c r="E60" s="18"/>
    </row>
    <row r="61" spans="4:5" x14ac:dyDescent="0.2">
      <c r="D61" s="18"/>
      <c r="E61" s="18"/>
    </row>
    <row r="62" spans="4:5" x14ac:dyDescent="0.2">
      <c r="D62" s="18"/>
      <c r="E62" s="18"/>
    </row>
    <row r="63" spans="4:5" x14ac:dyDescent="0.2">
      <c r="D63" s="18"/>
      <c r="E63" s="18"/>
    </row>
    <row r="64" spans="4:5" x14ac:dyDescent="0.2">
      <c r="D64" s="18"/>
      <c r="E64" s="18"/>
    </row>
    <row r="65" spans="4:5" x14ac:dyDescent="0.2">
      <c r="D65" s="18"/>
      <c r="E65" s="18"/>
    </row>
    <row r="66" spans="4:5" x14ac:dyDescent="0.2">
      <c r="D66" s="18"/>
      <c r="E66" s="18"/>
    </row>
    <row r="67" spans="4:5" x14ac:dyDescent="0.2">
      <c r="D67" s="18"/>
      <c r="E67" s="18"/>
    </row>
    <row r="68" spans="4:5" x14ac:dyDescent="0.2">
      <c r="D68" s="18"/>
      <c r="E68" s="18"/>
    </row>
    <row r="69" spans="4:5" x14ac:dyDescent="0.2">
      <c r="D69" s="18"/>
      <c r="E69" s="18"/>
    </row>
  </sheetData>
  <sortState ref="A2:G69">
    <sortCondition ref="B2:B69"/>
    <sortCondition ref="C2:C69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J68" sqref="J6:J68"/>
    </sheetView>
  </sheetViews>
  <sheetFormatPr baseColWidth="10" defaultRowHeight="16" x14ac:dyDescent="0.2"/>
  <cols>
    <col min="1" max="1" width="18.6640625" bestFit="1" customWidth="1"/>
    <col min="4" max="4" width="10.83203125" customWidth="1"/>
    <col min="5" max="5" width="10.83203125" style="40"/>
    <col min="6" max="6" width="10.83203125" style="40" customWidth="1"/>
    <col min="7" max="7" width="10.83203125" style="40"/>
    <col min="8" max="8" width="10.83203125" style="40" customWidth="1"/>
    <col min="9" max="10" width="10.83203125" style="40"/>
  </cols>
  <sheetData>
    <row r="1" spans="1:10" x14ac:dyDescent="0.2">
      <c r="A1" t="s">
        <v>172</v>
      </c>
      <c r="B1" s="40"/>
      <c r="C1" s="40"/>
      <c r="D1" s="40"/>
    </row>
    <row r="2" spans="1:10" x14ac:dyDescent="0.2">
      <c r="A2" s="44">
        <v>43135</v>
      </c>
      <c r="B2" s="40"/>
      <c r="C2" s="40"/>
      <c r="D2" s="40"/>
    </row>
    <row r="3" spans="1:10" x14ac:dyDescent="0.2">
      <c r="A3" t="s">
        <v>173</v>
      </c>
      <c r="B3" s="40"/>
      <c r="C3" s="40"/>
      <c r="D3" s="40"/>
    </row>
    <row r="4" spans="1:10" x14ac:dyDescent="0.2">
      <c r="A4" s="45" t="s">
        <v>50</v>
      </c>
      <c r="B4" s="46" t="s">
        <v>0</v>
      </c>
      <c r="C4" s="46" t="s">
        <v>34</v>
      </c>
      <c r="D4" s="46" t="s">
        <v>1</v>
      </c>
      <c r="E4" s="46" t="s">
        <v>7</v>
      </c>
      <c r="F4" s="46" t="s">
        <v>174</v>
      </c>
      <c r="G4" s="46" t="s">
        <v>175</v>
      </c>
      <c r="H4" s="46" t="s">
        <v>176</v>
      </c>
      <c r="I4" s="46" t="s">
        <v>17</v>
      </c>
      <c r="J4" s="46" t="s">
        <v>16</v>
      </c>
    </row>
    <row r="5" spans="1:10" x14ac:dyDescent="0.2">
      <c r="B5" s="40"/>
      <c r="C5" s="40"/>
      <c r="D5" s="40"/>
    </row>
    <row r="6" spans="1:10" x14ac:dyDescent="0.2">
      <c r="A6" t="s">
        <v>177</v>
      </c>
      <c r="B6" s="40" t="s">
        <v>178</v>
      </c>
      <c r="C6" s="40">
        <v>2004</v>
      </c>
      <c r="D6" s="40" t="s">
        <v>58</v>
      </c>
      <c r="E6" s="48">
        <v>6.4976851851851849E-4</v>
      </c>
      <c r="F6" s="40">
        <v>4</v>
      </c>
      <c r="G6" s="48">
        <v>6.8599537037037034E-4</v>
      </c>
      <c r="H6" s="40">
        <v>10</v>
      </c>
      <c r="I6" s="48">
        <v>1.3357638888888889E-3</v>
      </c>
      <c r="J6" s="47">
        <v>6</v>
      </c>
    </row>
    <row r="7" spans="1:10" x14ac:dyDescent="0.2">
      <c r="A7" t="s">
        <v>179</v>
      </c>
      <c r="B7" s="40" t="s">
        <v>180</v>
      </c>
      <c r="C7" s="40">
        <v>2005</v>
      </c>
      <c r="D7" s="40" t="s">
        <v>58</v>
      </c>
      <c r="E7" s="48">
        <v>6.7442129629629634E-4</v>
      </c>
      <c r="F7" s="40">
        <v>10</v>
      </c>
      <c r="G7" s="48">
        <v>7.1458333333333324E-4</v>
      </c>
      <c r="H7" s="40">
        <v>21</v>
      </c>
      <c r="I7" s="48">
        <v>1.3890046296296298E-3</v>
      </c>
      <c r="J7" s="47">
        <v>13</v>
      </c>
    </row>
    <row r="8" spans="1:10" x14ac:dyDescent="0.2">
      <c r="A8" t="s">
        <v>181</v>
      </c>
      <c r="B8" s="40" t="s">
        <v>182</v>
      </c>
      <c r="C8" s="40">
        <v>2004</v>
      </c>
      <c r="D8" s="40" t="s">
        <v>26</v>
      </c>
      <c r="E8" s="40" t="s">
        <v>28</v>
      </c>
      <c r="F8" s="40" t="s">
        <v>10</v>
      </c>
      <c r="G8" s="48">
        <v>6.9293981481481474E-4</v>
      </c>
      <c r="H8" s="40">
        <v>11</v>
      </c>
      <c r="I8" s="49"/>
      <c r="J8" s="40" t="s">
        <v>10</v>
      </c>
    </row>
    <row r="9" spans="1:10" x14ac:dyDescent="0.2">
      <c r="A9" t="s">
        <v>183</v>
      </c>
      <c r="B9" s="40" t="s">
        <v>184</v>
      </c>
      <c r="C9" s="40">
        <v>2005</v>
      </c>
      <c r="D9" s="40" t="s">
        <v>2</v>
      </c>
      <c r="E9" s="48">
        <v>6.9803240740740752E-4</v>
      </c>
      <c r="F9" s="40">
        <v>19</v>
      </c>
      <c r="G9" s="48">
        <v>7.349537037037037E-4</v>
      </c>
      <c r="H9" s="40">
        <v>30</v>
      </c>
      <c r="I9" s="48">
        <v>1.4329861111111112E-3</v>
      </c>
      <c r="J9" s="47">
        <v>21</v>
      </c>
    </row>
    <row r="10" spans="1:10" x14ac:dyDescent="0.2">
      <c r="A10" t="s">
        <v>185</v>
      </c>
      <c r="B10" s="40" t="s">
        <v>186</v>
      </c>
      <c r="C10" s="40">
        <v>2005</v>
      </c>
      <c r="D10" s="40" t="s">
        <v>58</v>
      </c>
      <c r="F10" s="40" t="s">
        <v>10</v>
      </c>
      <c r="G10" s="40" t="s">
        <v>27</v>
      </c>
      <c r="H10" s="40" t="s">
        <v>10</v>
      </c>
      <c r="J10" s="40" t="s">
        <v>10</v>
      </c>
    </row>
    <row r="11" spans="1:10" x14ac:dyDescent="0.2">
      <c r="A11" t="s">
        <v>187</v>
      </c>
      <c r="B11" s="40" t="s">
        <v>188</v>
      </c>
      <c r="C11" s="40">
        <v>2004</v>
      </c>
      <c r="D11" s="40" t="s">
        <v>58</v>
      </c>
      <c r="E11" s="40" t="s">
        <v>27</v>
      </c>
      <c r="F11" s="40" t="s">
        <v>10</v>
      </c>
      <c r="G11" s="40" t="s">
        <v>27</v>
      </c>
      <c r="H11" s="40" t="s">
        <v>10</v>
      </c>
      <c r="J11" s="40" t="s">
        <v>10</v>
      </c>
    </row>
    <row r="12" spans="1:10" x14ac:dyDescent="0.2">
      <c r="A12" t="s">
        <v>189</v>
      </c>
      <c r="B12" s="40" t="s">
        <v>190</v>
      </c>
      <c r="C12" s="40">
        <v>2004</v>
      </c>
      <c r="D12" s="40" t="s">
        <v>5</v>
      </c>
      <c r="E12" s="40" t="s">
        <v>28</v>
      </c>
      <c r="F12" s="40" t="s">
        <v>10</v>
      </c>
      <c r="G12" s="48">
        <v>7.7222222222222232E-4</v>
      </c>
      <c r="H12" s="40">
        <v>40</v>
      </c>
      <c r="I12" s="49"/>
      <c r="J12" s="40" t="s">
        <v>10</v>
      </c>
    </row>
    <row r="13" spans="1:10" x14ac:dyDescent="0.2">
      <c r="A13" t="s">
        <v>191</v>
      </c>
      <c r="B13" s="40" t="s">
        <v>192</v>
      </c>
      <c r="C13" s="40">
        <v>2005</v>
      </c>
      <c r="D13" s="40" t="s">
        <v>58</v>
      </c>
      <c r="E13" s="40" t="s">
        <v>27</v>
      </c>
      <c r="F13" s="40" t="s">
        <v>10</v>
      </c>
      <c r="G13" s="40" t="s">
        <v>27</v>
      </c>
      <c r="H13" s="40" t="s">
        <v>10</v>
      </c>
      <c r="J13" s="40" t="s">
        <v>10</v>
      </c>
    </row>
    <row r="14" spans="1:10" x14ac:dyDescent="0.2">
      <c r="A14" t="s">
        <v>193</v>
      </c>
      <c r="B14" s="40" t="s">
        <v>194</v>
      </c>
      <c r="C14" s="40">
        <v>2004</v>
      </c>
      <c r="D14" s="40" t="s">
        <v>58</v>
      </c>
      <c r="F14" s="40" t="s">
        <v>10</v>
      </c>
      <c r="G14" s="40" t="s">
        <v>27</v>
      </c>
      <c r="H14" s="40" t="s">
        <v>10</v>
      </c>
      <c r="J14" s="40" t="s">
        <v>10</v>
      </c>
    </row>
    <row r="15" spans="1:10" x14ac:dyDescent="0.2">
      <c r="A15" t="s">
        <v>195</v>
      </c>
      <c r="B15" s="40" t="s">
        <v>196</v>
      </c>
      <c r="C15" s="40">
        <v>2005</v>
      </c>
      <c r="D15" s="40" t="s">
        <v>58</v>
      </c>
      <c r="E15" s="48">
        <v>7.8599537037037039E-4</v>
      </c>
      <c r="F15" s="40">
        <v>43</v>
      </c>
      <c r="G15" s="48">
        <v>7.9861111111111105E-4</v>
      </c>
      <c r="H15" s="40">
        <v>46</v>
      </c>
      <c r="I15" s="48">
        <v>1.5846064814814813E-3</v>
      </c>
      <c r="J15" s="47">
        <v>40</v>
      </c>
    </row>
    <row r="16" spans="1:10" x14ac:dyDescent="0.2">
      <c r="A16" t="s">
        <v>197</v>
      </c>
      <c r="B16" s="40" t="s">
        <v>198</v>
      </c>
      <c r="C16" s="40">
        <v>2005</v>
      </c>
      <c r="D16" s="40" t="s">
        <v>5</v>
      </c>
      <c r="E16" s="48">
        <v>7.6539351851851855E-4</v>
      </c>
      <c r="F16" s="40">
        <v>39</v>
      </c>
      <c r="G16" s="48">
        <v>7.7881944444444439E-4</v>
      </c>
      <c r="H16" s="40">
        <v>41</v>
      </c>
      <c r="I16" s="48">
        <v>1.5442129629629627E-3</v>
      </c>
      <c r="J16" s="47">
        <v>36</v>
      </c>
    </row>
    <row r="17" spans="1:10" x14ac:dyDescent="0.2">
      <c r="A17" t="s">
        <v>199</v>
      </c>
      <c r="B17" s="40" t="s">
        <v>200</v>
      </c>
      <c r="C17" s="40">
        <v>2005</v>
      </c>
      <c r="D17" s="40" t="s">
        <v>58</v>
      </c>
      <c r="E17" s="48">
        <v>7.0335648148148145E-4</v>
      </c>
      <c r="F17" s="40">
        <v>21</v>
      </c>
      <c r="G17" s="48">
        <v>7.0312499999999987E-4</v>
      </c>
      <c r="H17" s="40">
        <v>17</v>
      </c>
      <c r="I17" s="48">
        <v>1.4064814814814814E-3</v>
      </c>
      <c r="J17" s="47">
        <v>18</v>
      </c>
    </row>
    <row r="18" spans="1:10" x14ac:dyDescent="0.2">
      <c r="A18" t="s">
        <v>201</v>
      </c>
      <c r="B18" s="40" t="s">
        <v>202</v>
      </c>
      <c r="C18" s="40">
        <v>2005</v>
      </c>
      <c r="D18" s="40" t="s">
        <v>58</v>
      </c>
      <c r="E18" s="48">
        <v>7.2789351851851845E-4</v>
      </c>
      <c r="F18" s="40">
        <v>29</v>
      </c>
      <c r="G18" s="48">
        <v>7.5000000000000012E-4</v>
      </c>
      <c r="H18" s="40">
        <v>33</v>
      </c>
      <c r="I18" s="48">
        <v>1.4778935185185184E-3</v>
      </c>
      <c r="J18" s="47">
        <v>28</v>
      </c>
    </row>
    <row r="19" spans="1:10" x14ac:dyDescent="0.2">
      <c r="A19" t="s">
        <v>203</v>
      </c>
      <c r="B19" s="40" t="s">
        <v>204</v>
      </c>
      <c r="C19" s="40">
        <v>2005</v>
      </c>
      <c r="D19" s="40" t="s">
        <v>58</v>
      </c>
      <c r="E19" s="48">
        <v>7.245370370370371E-4</v>
      </c>
      <c r="F19" s="40">
        <v>28</v>
      </c>
      <c r="G19" s="48">
        <v>7.2476851851851858E-4</v>
      </c>
      <c r="H19" s="40">
        <v>25</v>
      </c>
      <c r="I19" s="48">
        <v>1.4493055555555559E-3</v>
      </c>
      <c r="J19" s="47">
        <v>24</v>
      </c>
    </row>
    <row r="20" spans="1:10" x14ac:dyDescent="0.2">
      <c r="A20" t="s">
        <v>205</v>
      </c>
      <c r="B20" s="40" t="s">
        <v>206</v>
      </c>
      <c r="C20" s="40">
        <v>2005</v>
      </c>
      <c r="D20" s="40" t="s">
        <v>58</v>
      </c>
      <c r="E20" s="48">
        <v>8.2002314814814817E-4</v>
      </c>
      <c r="F20" s="40">
        <v>48</v>
      </c>
      <c r="G20" s="40" t="s">
        <v>28</v>
      </c>
      <c r="H20" s="40" t="s">
        <v>10</v>
      </c>
      <c r="J20" s="40" t="s">
        <v>10</v>
      </c>
    </row>
    <row r="21" spans="1:10" x14ac:dyDescent="0.2">
      <c r="A21" t="s">
        <v>207</v>
      </c>
      <c r="B21" s="40" t="s">
        <v>208</v>
      </c>
      <c r="C21" s="40">
        <v>2004</v>
      </c>
      <c r="D21" s="40" t="s">
        <v>58</v>
      </c>
      <c r="E21" s="48">
        <v>7.4826388888888892E-4</v>
      </c>
      <c r="F21" s="40">
        <v>36</v>
      </c>
      <c r="G21" s="40" t="s">
        <v>29</v>
      </c>
      <c r="H21" s="40" t="s">
        <v>10</v>
      </c>
      <c r="J21" s="40" t="s">
        <v>10</v>
      </c>
    </row>
    <row r="22" spans="1:10" x14ac:dyDescent="0.2">
      <c r="A22" t="s">
        <v>209</v>
      </c>
      <c r="B22" s="40" t="s">
        <v>210</v>
      </c>
      <c r="C22" s="40">
        <v>2003</v>
      </c>
      <c r="D22" s="40" t="s">
        <v>26</v>
      </c>
      <c r="E22" s="48">
        <v>7.0879629629629624E-4</v>
      </c>
      <c r="F22" s="40">
        <v>24</v>
      </c>
      <c r="G22" s="40" t="s">
        <v>28</v>
      </c>
      <c r="H22" s="40" t="s">
        <v>10</v>
      </c>
      <c r="J22" s="40" t="s">
        <v>10</v>
      </c>
    </row>
    <row r="23" spans="1:10" x14ac:dyDescent="0.2">
      <c r="A23" t="s">
        <v>211</v>
      </c>
      <c r="B23" s="40" t="s">
        <v>212</v>
      </c>
      <c r="C23" s="40">
        <v>2005</v>
      </c>
      <c r="D23" s="40" t="s">
        <v>58</v>
      </c>
      <c r="E23" s="48">
        <v>7.1377314814814817E-4</v>
      </c>
      <c r="F23" s="40">
        <v>27</v>
      </c>
      <c r="G23" s="40" t="s">
        <v>28</v>
      </c>
      <c r="H23" s="40" t="s">
        <v>10</v>
      </c>
      <c r="J23" s="40" t="s">
        <v>10</v>
      </c>
    </row>
    <row r="24" spans="1:10" x14ac:dyDescent="0.2">
      <c r="A24" t="s">
        <v>213</v>
      </c>
      <c r="B24" s="40" t="s">
        <v>214</v>
      </c>
      <c r="C24" s="40">
        <v>2004</v>
      </c>
      <c r="D24" s="40" t="s">
        <v>58</v>
      </c>
      <c r="E24" s="48">
        <v>6.7581018518518511E-4</v>
      </c>
      <c r="F24" s="40">
        <v>11</v>
      </c>
      <c r="G24" s="48">
        <v>7.0069444444444432E-4</v>
      </c>
      <c r="H24" s="40">
        <v>16</v>
      </c>
      <c r="I24" s="48">
        <v>1.3765046296296296E-3</v>
      </c>
      <c r="J24" s="47">
        <v>11</v>
      </c>
    </row>
    <row r="25" spans="1:10" x14ac:dyDescent="0.2">
      <c r="A25" t="s">
        <v>215</v>
      </c>
      <c r="B25" s="40" t="s">
        <v>216</v>
      </c>
      <c r="C25" s="40">
        <v>2005</v>
      </c>
      <c r="D25" s="40" t="s">
        <v>2</v>
      </c>
      <c r="E25" s="48">
        <v>7.1180555555555548E-4</v>
      </c>
      <c r="F25" s="40">
        <v>25</v>
      </c>
      <c r="G25" s="48">
        <v>7.3298611111111123E-4</v>
      </c>
      <c r="H25" s="40">
        <v>28</v>
      </c>
      <c r="I25" s="48">
        <v>1.4447916666666665E-3</v>
      </c>
      <c r="J25" s="47">
        <v>23</v>
      </c>
    </row>
    <row r="26" spans="1:10" x14ac:dyDescent="0.2">
      <c r="A26" t="s">
        <v>217</v>
      </c>
      <c r="B26" s="40" t="s">
        <v>218</v>
      </c>
      <c r="C26" s="40">
        <v>2005</v>
      </c>
      <c r="D26" s="40" t="s">
        <v>58</v>
      </c>
      <c r="E26" s="48">
        <v>7.9166666666666676E-4</v>
      </c>
      <c r="F26" s="40">
        <v>45</v>
      </c>
      <c r="G26" s="40" t="s">
        <v>28</v>
      </c>
      <c r="H26" s="40" t="s">
        <v>10</v>
      </c>
      <c r="J26" s="40" t="s">
        <v>10</v>
      </c>
    </row>
    <row r="27" spans="1:10" x14ac:dyDescent="0.2">
      <c r="A27" t="s">
        <v>219</v>
      </c>
      <c r="B27" s="40" t="s">
        <v>220</v>
      </c>
      <c r="C27" s="40">
        <v>2004</v>
      </c>
      <c r="D27" s="40" t="s">
        <v>2</v>
      </c>
      <c r="E27" s="48">
        <v>6.9155092592592586E-4</v>
      </c>
      <c r="F27" s="40">
        <v>16</v>
      </c>
      <c r="G27" s="48">
        <v>7.2071759259259268E-4</v>
      </c>
      <c r="H27" s="40">
        <v>23</v>
      </c>
      <c r="I27" s="48">
        <v>1.4122685185185184E-3</v>
      </c>
      <c r="J27" s="47">
        <v>20</v>
      </c>
    </row>
    <row r="28" spans="1:10" x14ac:dyDescent="0.2">
      <c r="A28" t="s">
        <v>221</v>
      </c>
      <c r="B28" s="40" t="s">
        <v>222</v>
      </c>
      <c r="C28" s="40">
        <v>2004</v>
      </c>
      <c r="D28" s="40" t="s">
        <v>26</v>
      </c>
      <c r="E28" s="48">
        <v>6.7870370370370383E-4</v>
      </c>
      <c r="F28" s="40">
        <v>14</v>
      </c>
      <c r="G28" s="48">
        <v>7.1990740740740739E-4</v>
      </c>
      <c r="H28" s="40">
        <v>22</v>
      </c>
      <c r="I28" s="48">
        <v>1.3986111111111109E-3</v>
      </c>
      <c r="J28" s="47">
        <v>15</v>
      </c>
    </row>
    <row r="29" spans="1:10" x14ac:dyDescent="0.2">
      <c r="A29" t="s">
        <v>223</v>
      </c>
      <c r="B29" s="40" t="s">
        <v>224</v>
      </c>
      <c r="C29" s="40">
        <v>2004</v>
      </c>
      <c r="D29" s="40" t="s">
        <v>4</v>
      </c>
      <c r="E29" s="48">
        <v>7.4571759259259263E-4</v>
      </c>
      <c r="F29" s="40">
        <v>34</v>
      </c>
      <c r="G29" s="48">
        <v>7.8657407407407409E-4</v>
      </c>
      <c r="H29" s="40">
        <v>43</v>
      </c>
      <c r="I29" s="48">
        <v>1.5322916666666668E-3</v>
      </c>
      <c r="J29" s="47">
        <v>34</v>
      </c>
    </row>
    <row r="30" spans="1:10" x14ac:dyDescent="0.2">
      <c r="A30" t="s">
        <v>225</v>
      </c>
      <c r="B30" s="40" t="s">
        <v>226</v>
      </c>
      <c r="C30" s="40">
        <v>2005</v>
      </c>
      <c r="D30" s="40" t="s">
        <v>26</v>
      </c>
      <c r="E30" s="48">
        <v>7.5219907407407397E-4</v>
      </c>
      <c r="F30" s="40">
        <v>38</v>
      </c>
      <c r="G30" s="48">
        <v>7.5000000000000012E-4</v>
      </c>
      <c r="H30" s="40">
        <v>33</v>
      </c>
      <c r="I30" s="48">
        <v>1.5021990740740742E-3</v>
      </c>
      <c r="J30" s="47">
        <v>31</v>
      </c>
    </row>
    <row r="31" spans="1:10" x14ac:dyDescent="0.2">
      <c r="A31" t="s">
        <v>227</v>
      </c>
      <c r="B31" s="40" t="s">
        <v>228</v>
      </c>
      <c r="C31" s="40">
        <v>2004</v>
      </c>
      <c r="D31" s="40" t="s">
        <v>4</v>
      </c>
      <c r="E31" s="48">
        <v>6.7581018518518511E-4</v>
      </c>
      <c r="F31" s="40">
        <v>11</v>
      </c>
      <c r="G31" s="48">
        <v>7.2372685185185181E-4</v>
      </c>
      <c r="H31" s="40">
        <v>24</v>
      </c>
      <c r="I31" s="48">
        <v>1.399537037037037E-3</v>
      </c>
      <c r="J31" s="47">
        <v>16</v>
      </c>
    </row>
    <row r="32" spans="1:10" x14ac:dyDescent="0.2">
      <c r="A32" t="s">
        <v>229</v>
      </c>
      <c r="B32" s="40" t="s">
        <v>230</v>
      </c>
      <c r="C32" s="40">
        <v>2005</v>
      </c>
      <c r="D32" s="40" t="s">
        <v>2</v>
      </c>
      <c r="F32" s="40" t="s">
        <v>10</v>
      </c>
      <c r="G32" s="40" t="s">
        <v>27</v>
      </c>
      <c r="H32" s="40" t="s">
        <v>10</v>
      </c>
      <c r="J32" s="40" t="s">
        <v>10</v>
      </c>
    </row>
    <row r="33" spans="1:10" x14ac:dyDescent="0.2">
      <c r="A33" t="s">
        <v>231</v>
      </c>
      <c r="B33" s="40" t="s">
        <v>232</v>
      </c>
      <c r="C33" s="40">
        <v>2005</v>
      </c>
      <c r="D33" s="40" t="s">
        <v>4</v>
      </c>
      <c r="E33" s="48">
        <v>7.6724537037037039E-4</v>
      </c>
      <c r="F33" s="40">
        <v>41</v>
      </c>
      <c r="G33" s="48">
        <v>7.6678240740740743E-4</v>
      </c>
      <c r="H33" s="40">
        <v>39</v>
      </c>
      <c r="I33" s="48">
        <v>1.534027777777778E-3</v>
      </c>
      <c r="J33" s="47">
        <v>35</v>
      </c>
    </row>
    <row r="34" spans="1:10" x14ac:dyDescent="0.2">
      <c r="A34" t="s">
        <v>233</v>
      </c>
      <c r="B34" s="40" t="s">
        <v>234</v>
      </c>
      <c r="C34" s="40">
        <v>2004</v>
      </c>
      <c r="D34" s="40" t="s">
        <v>2</v>
      </c>
      <c r="E34" s="48">
        <v>7.1215277777777781E-4</v>
      </c>
      <c r="F34" s="40">
        <v>26</v>
      </c>
      <c r="G34" s="48">
        <v>7.4976851851851854E-4</v>
      </c>
      <c r="H34" s="40">
        <v>32</v>
      </c>
      <c r="I34" s="48">
        <v>1.4619212962962964E-3</v>
      </c>
      <c r="J34" s="47">
        <v>25</v>
      </c>
    </row>
    <row r="35" spans="1:10" x14ac:dyDescent="0.2">
      <c r="A35" t="s">
        <v>235</v>
      </c>
      <c r="B35" s="40" t="s">
        <v>236</v>
      </c>
      <c r="C35" s="40">
        <v>2004</v>
      </c>
      <c r="D35" s="40" t="s">
        <v>58</v>
      </c>
      <c r="F35" s="40" t="s">
        <v>10</v>
      </c>
      <c r="G35" s="40" t="s">
        <v>27</v>
      </c>
      <c r="H35" s="40" t="s">
        <v>10</v>
      </c>
      <c r="J35" s="40" t="s">
        <v>10</v>
      </c>
    </row>
    <row r="36" spans="1:10" x14ac:dyDescent="0.2">
      <c r="A36" t="s">
        <v>237</v>
      </c>
      <c r="B36" s="40" t="s">
        <v>238</v>
      </c>
      <c r="C36" s="40">
        <v>2004</v>
      </c>
      <c r="D36" s="40" t="s">
        <v>58</v>
      </c>
      <c r="E36" s="48">
        <v>6.4814814814814813E-4</v>
      </c>
      <c r="F36" s="40">
        <v>3</v>
      </c>
      <c r="G36" s="48">
        <v>6.6990740740740737E-4</v>
      </c>
      <c r="H36" s="40">
        <v>4</v>
      </c>
      <c r="I36" s="48">
        <v>1.3180555555555556E-3</v>
      </c>
      <c r="J36" s="47">
        <v>3</v>
      </c>
    </row>
    <row r="37" spans="1:10" x14ac:dyDescent="0.2">
      <c r="A37" t="s">
        <v>239</v>
      </c>
      <c r="B37" s="40" t="s">
        <v>240</v>
      </c>
      <c r="C37" s="40">
        <v>2005</v>
      </c>
      <c r="D37" s="40" t="s">
        <v>2</v>
      </c>
      <c r="E37" s="48">
        <v>7.4363425925925931E-4</v>
      </c>
      <c r="F37" s="40">
        <v>33</v>
      </c>
      <c r="G37" s="48">
        <v>7.6076388888888884E-4</v>
      </c>
      <c r="H37" s="40">
        <v>38</v>
      </c>
      <c r="I37" s="48">
        <v>1.5043981481481479E-3</v>
      </c>
      <c r="J37" s="47">
        <v>32</v>
      </c>
    </row>
    <row r="38" spans="1:10" x14ac:dyDescent="0.2">
      <c r="A38" t="s">
        <v>241</v>
      </c>
      <c r="B38" s="40" t="s">
        <v>242</v>
      </c>
      <c r="C38" s="40">
        <v>2004</v>
      </c>
      <c r="D38" s="40" t="s">
        <v>2</v>
      </c>
      <c r="E38" s="48">
        <v>8.3402777777777783E-4</v>
      </c>
      <c r="F38" s="40">
        <v>49</v>
      </c>
      <c r="G38" s="48">
        <v>8.7384259259259262E-4</v>
      </c>
      <c r="H38" s="40">
        <v>50</v>
      </c>
      <c r="I38" s="48">
        <v>1.7078703703703702E-3</v>
      </c>
      <c r="J38" s="47">
        <v>43</v>
      </c>
    </row>
    <row r="39" spans="1:10" x14ac:dyDescent="0.2">
      <c r="A39" t="s">
        <v>243</v>
      </c>
      <c r="B39" s="40" t="s">
        <v>244</v>
      </c>
      <c r="C39" s="40">
        <v>2005</v>
      </c>
      <c r="D39" s="40" t="s">
        <v>6</v>
      </c>
      <c r="E39" s="48">
        <v>7.9745370370370376E-4</v>
      </c>
      <c r="F39" s="40">
        <v>46</v>
      </c>
      <c r="G39" s="48">
        <v>7.851851851851852E-4</v>
      </c>
      <c r="H39" s="40">
        <v>42</v>
      </c>
      <c r="I39" s="48">
        <v>1.5826388888888889E-3</v>
      </c>
      <c r="J39" s="47">
        <v>39</v>
      </c>
    </row>
    <row r="40" spans="1:10" x14ac:dyDescent="0.2">
      <c r="A40" t="s">
        <v>245</v>
      </c>
      <c r="B40" s="40" t="s">
        <v>246</v>
      </c>
      <c r="C40" s="40">
        <v>2004</v>
      </c>
      <c r="D40" s="40" t="s">
        <v>2</v>
      </c>
      <c r="E40" s="40" t="s">
        <v>28</v>
      </c>
      <c r="F40" s="40" t="s">
        <v>10</v>
      </c>
      <c r="G40" s="48">
        <v>6.4988425925925923E-4</v>
      </c>
      <c r="H40" s="40">
        <v>2</v>
      </c>
      <c r="I40" s="49"/>
      <c r="J40" s="40" t="s">
        <v>10</v>
      </c>
    </row>
    <row r="41" spans="1:10" x14ac:dyDescent="0.2">
      <c r="A41" t="s">
        <v>247</v>
      </c>
      <c r="B41" s="40" t="s">
        <v>248</v>
      </c>
      <c r="C41" s="40">
        <v>2004</v>
      </c>
      <c r="D41" s="40" t="s">
        <v>58</v>
      </c>
      <c r="E41" s="48">
        <v>6.5034722222222219E-4</v>
      </c>
      <c r="F41" s="40">
        <v>5</v>
      </c>
      <c r="G41" s="48">
        <v>6.7719907407407399E-4</v>
      </c>
      <c r="H41" s="40">
        <v>6</v>
      </c>
      <c r="I41" s="48">
        <v>1.3275462962962963E-3</v>
      </c>
      <c r="J41" s="47">
        <v>4</v>
      </c>
    </row>
    <row r="42" spans="1:10" x14ac:dyDescent="0.2">
      <c r="A42" t="s">
        <v>249</v>
      </c>
      <c r="B42" s="40" t="s">
        <v>250</v>
      </c>
      <c r="C42" s="40">
        <v>2005</v>
      </c>
      <c r="D42" s="40" t="s">
        <v>58</v>
      </c>
      <c r="E42" s="48">
        <v>7.3668981481481469E-4</v>
      </c>
      <c r="F42" s="40">
        <v>30</v>
      </c>
      <c r="G42" s="48">
        <v>7.3368055555555556E-4</v>
      </c>
      <c r="H42" s="40">
        <v>29</v>
      </c>
      <c r="I42" s="48">
        <v>1.4703703703703704E-3</v>
      </c>
      <c r="J42" s="47">
        <v>26</v>
      </c>
    </row>
    <row r="43" spans="1:10" x14ac:dyDescent="0.2">
      <c r="A43" t="s">
        <v>251</v>
      </c>
      <c r="B43" s="40" t="s">
        <v>252</v>
      </c>
      <c r="C43" s="40">
        <v>2004</v>
      </c>
      <c r="D43" s="40" t="s">
        <v>58</v>
      </c>
      <c r="E43" s="40" t="s">
        <v>28</v>
      </c>
      <c r="F43" s="40" t="s">
        <v>10</v>
      </c>
      <c r="G43" s="48">
        <v>6.9699074074074075E-4</v>
      </c>
      <c r="H43" s="40">
        <v>13</v>
      </c>
      <c r="I43" s="49"/>
      <c r="J43" s="40" t="s">
        <v>10</v>
      </c>
    </row>
    <row r="44" spans="1:10" x14ac:dyDescent="0.2">
      <c r="A44" t="s">
        <v>253</v>
      </c>
      <c r="B44" s="40" t="s">
        <v>254</v>
      </c>
      <c r="C44" s="40">
        <v>2005</v>
      </c>
      <c r="D44" s="40" t="s">
        <v>26</v>
      </c>
      <c r="E44" s="48">
        <v>7.4155092592592599E-4</v>
      </c>
      <c r="F44" s="40">
        <v>32</v>
      </c>
      <c r="G44" s="48">
        <v>7.3136574074074065E-4</v>
      </c>
      <c r="H44" s="40">
        <v>27</v>
      </c>
      <c r="I44" s="48">
        <v>1.4729166666666666E-3</v>
      </c>
      <c r="J44" s="47">
        <v>27</v>
      </c>
    </row>
    <row r="45" spans="1:10" x14ac:dyDescent="0.2">
      <c r="A45" t="s">
        <v>255</v>
      </c>
      <c r="B45" s="40" t="s">
        <v>256</v>
      </c>
      <c r="C45" s="40">
        <v>2005</v>
      </c>
      <c r="D45" s="40" t="s">
        <v>2</v>
      </c>
      <c r="E45" s="48">
        <v>6.6921296296296303E-4</v>
      </c>
      <c r="F45" s="40">
        <v>9</v>
      </c>
      <c r="G45" s="48">
        <v>6.9849537037037048E-4</v>
      </c>
      <c r="H45" s="40">
        <v>14</v>
      </c>
      <c r="I45" s="48">
        <v>1.3677083333333334E-3</v>
      </c>
      <c r="J45" s="47">
        <v>10</v>
      </c>
    </row>
    <row r="46" spans="1:10" x14ac:dyDescent="0.2">
      <c r="A46" t="s">
        <v>257</v>
      </c>
      <c r="B46" s="40" t="s">
        <v>258</v>
      </c>
      <c r="C46" s="40">
        <v>2004</v>
      </c>
      <c r="D46" s="40" t="s">
        <v>2</v>
      </c>
      <c r="E46" s="48">
        <v>7.4791666666666669E-4</v>
      </c>
      <c r="F46" s="40">
        <v>35</v>
      </c>
      <c r="G46" s="48">
        <v>7.5208333333333334E-4</v>
      </c>
      <c r="H46" s="40">
        <v>35</v>
      </c>
      <c r="I46" s="48">
        <v>1.5000000000000002E-3</v>
      </c>
      <c r="J46" s="47">
        <v>30</v>
      </c>
    </row>
    <row r="47" spans="1:10" x14ac:dyDescent="0.2">
      <c r="A47" t="s">
        <v>259</v>
      </c>
      <c r="B47" s="40" t="s">
        <v>260</v>
      </c>
      <c r="C47" s="40">
        <v>2004</v>
      </c>
      <c r="D47" s="40" t="s">
        <v>26</v>
      </c>
      <c r="E47" s="48">
        <v>6.934027777777777E-4</v>
      </c>
      <c r="F47" s="40">
        <v>18</v>
      </c>
      <c r="G47" s="48">
        <v>7.0462962962962959E-4</v>
      </c>
      <c r="H47" s="40">
        <v>18</v>
      </c>
      <c r="I47" s="48">
        <v>1.3980324074074075E-3</v>
      </c>
      <c r="J47" s="47">
        <v>14</v>
      </c>
    </row>
    <row r="48" spans="1:10" x14ac:dyDescent="0.2">
      <c r="A48" t="s">
        <v>261</v>
      </c>
      <c r="B48" s="40" t="s">
        <v>262</v>
      </c>
      <c r="C48" s="40">
        <v>2005</v>
      </c>
      <c r="D48" s="40" t="s">
        <v>58</v>
      </c>
      <c r="E48" s="48">
        <v>7.51388888888889E-4</v>
      </c>
      <c r="F48" s="40">
        <v>37</v>
      </c>
      <c r="G48" s="48">
        <v>7.5752314814814812E-4</v>
      </c>
      <c r="H48" s="40">
        <v>36</v>
      </c>
      <c r="I48" s="48">
        <v>1.5089120370370369E-3</v>
      </c>
      <c r="J48" s="47">
        <v>33</v>
      </c>
    </row>
    <row r="49" spans="1:10" x14ac:dyDescent="0.2">
      <c r="A49" t="s">
        <v>263</v>
      </c>
      <c r="B49" s="40" t="s">
        <v>264</v>
      </c>
      <c r="C49" s="40">
        <v>2005</v>
      </c>
      <c r="D49" s="40" t="s">
        <v>58</v>
      </c>
      <c r="E49" s="48">
        <v>7.8206018518518522E-4</v>
      </c>
      <c r="F49" s="40">
        <v>42</v>
      </c>
      <c r="G49" s="48">
        <v>7.9293981481481479E-4</v>
      </c>
      <c r="H49" s="40">
        <v>44</v>
      </c>
      <c r="I49" s="48">
        <v>1.5749999999999998E-3</v>
      </c>
      <c r="J49" s="47">
        <v>38</v>
      </c>
    </row>
    <row r="50" spans="1:10" x14ac:dyDescent="0.2">
      <c r="A50" t="s">
        <v>265</v>
      </c>
      <c r="B50" s="40" t="s">
        <v>266</v>
      </c>
      <c r="C50" s="40">
        <v>2004</v>
      </c>
      <c r="D50" s="40" t="s">
        <v>2</v>
      </c>
      <c r="E50" s="48">
        <v>6.2743055555555555E-4</v>
      </c>
      <c r="F50" s="40">
        <v>1</v>
      </c>
      <c r="G50" s="48">
        <v>6.5185185185185181E-4</v>
      </c>
      <c r="H50" s="40">
        <v>3</v>
      </c>
      <c r="I50" s="48">
        <v>1.2792824074074076E-3</v>
      </c>
      <c r="J50" s="47">
        <v>1</v>
      </c>
    </row>
    <row r="51" spans="1:10" x14ac:dyDescent="0.2">
      <c r="A51" t="s">
        <v>267</v>
      </c>
      <c r="B51" s="40" t="s">
        <v>268</v>
      </c>
      <c r="C51" s="40">
        <v>2005</v>
      </c>
      <c r="D51" s="40" t="s">
        <v>58</v>
      </c>
      <c r="E51" s="48">
        <v>6.3634259259259254E-4</v>
      </c>
      <c r="F51" s="40">
        <v>2</v>
      </c>
      <c r="G51" s="48">
        <v>6.4756944444444443E-4</v>
      </c>
      <c r="H51" s="40">
        <v>1</v>
      </c>
      <c r="I51" s="48">
        <v>1.283912037037037E-3</v>
      </c>
      <c r="J51" s="47">
        <v>2</v>
      </c>
    </row>
    <row r="52" spans="1:10" x14ac:dyDescent="0.2">
      <c r="A52" t="s">
        <v>269</v>
      </c>
      <c r="B52" s="40" t="s">
        <v>270</v>
      </c>
      <c r="C52" s="40">
        <v>2004</v>
      </c>
      <c r="D52" s="40" t="s">
        <v>26</v>
      </c>
      <c r="E52" s="40" t="s">
        <v>27</v>
      </c>
      <c r="F52" s="40" t="s">
        <v>10</v>
      </c>
      <c r="G52" s="40" t="s">
        <v>27</v>
      </c>
      <c r="H52" s="40" t="s">
        <v>10</v>
      </c>
      <c r="J52" s="40" t="s">
        <v>10</v>
      </c>
    </row>
    <row r="53" spans="1:10" x14ac:dyDescent="0.2">
      <c r="A53" t="s">
        <v>271</v>
      </c>
      <c r="B53" s="40" t="s">
        <v>272</v>
      </c>
      <c r="C53" s="40">
        <v>2005</v>
      </c>
      <c r="D53" s="40" t="s">
        <v>2</v>
      </c>
      <c r="E53" s="48">
        <v>7.0439814814814811E-4</v>
      </c>
      <c r="F53" s="40">
        <v>22</v>
      </c>
      <c r="G53" s="48">
        <v>7.0057870370370369E-4</v>
      </c>
      <c r="H53" s="40">
        <v>15</v>
      </c>
      <c r="I53" s="48">
        <v>1.4049768518518517E-3</v>
      </c>
      <c r="J53" s="47">
        <v>17</v>
      </c>
    </row>
    <row r="54" spans="1:10" x14ac:dyDescent="0.2">
      <c r="A54" t="s">
        <v>273</v>
      </c>
      <c r="B54" s="40" t="s">
        <v>274</v>
      </c>
      <c r="C54" s="40">
        <v>2004</v>
      </c>
      <c r="D54" s="40" t="s">
        <v>2</v>
      </c>
      <c r="E54" s="48">
        <v>6.6840277777777775E-4</v>
      </c>
      <c r="F54" s="40">
        <v>8</v>
      </c>
      <c r="G54" s="48">
        <v>6.8368055555555554E-4</v>
      </c>
      <c r="H54" s="40">
        <v>9</v>
      </c>
      <c r="I54" s="48">
        <v>1.3520833333333334E-3</v>
      </c>
      <c r="J54" s="47">
        <v>8</v>
      </c>
    </row>
    <row r="55" spans="1:10" x14ac:dyDescent="0.2">
      <c r="A55" t="s">
        <v>275</v>
      </c>
      <c r="B55" s="40" t="s">
        <v>276</v>
      </c>
      <c r="C55" s="40">
        <v>2004</v>
      </c>
      <c r="D55" s="40" t="s">
        <v>26</v>
      </c>
      <c r="E55" s="48">
        <v>6.6666666666666664E-4</v>
      </c>
      <c r="F55" s="40">
        <v>7</v>
      </c>
      <c r="G55" s="48">
        <v>6.7858796296296298E-4</v>
      </c>
      <c r="H55" s="40">
        <v>7</v>
      </c>
      <c r="I55" s="48">
        <v>1.3452546296296296E-3</v>
      </c>
      <c r="J55" s="47">
        <v>7</v>
      </c>
    </row>
    <row r="56" spans="1:10" x14ac:dyDescent="0.2">
      <c r="A56" t="s">
        <v>277</v>
      </c>
      <c r="B56" s="40" t="s">
        <v>278</v>
      </c>
      <c r="C56" s="40">
        <v>2005</v>
      </c>
      <c r="D56" s="40" t="s">
        <v>26</v>
      </c>
      <c r="E56" s="40" t="s">
        <v>28</v>
      </c>
      <c r="F56" s="40" t="s">
        <v>10</v>
      </c>
      <c r="G56" s="48">
        <v>7.5752314814814812E-4</v>
      </c>
      <c r="H56" s="40">
        <v>37</v>
      </c>
      <c r="I56" s="49"/>
      <c r="J56" s="40" t="s">
        <v>10</v>
      </c>
    </row>
    <row r="57" spans="1:10" x14ac:dyDescent="0.2">
      <c r="A57" t="s">
        <v>279</v>
      </c>
      <c r="B57" s="40" t="s">
        <v>280</v>
      </c>
      <c r="C57" s="40">
        <v>2004</v>
      </c>
      <c r="D57" s="40" t="s">
        <v>58</v>
      </c>
      <c r="E57" s="48">
        <v>7.0127314814814824E-4</v>
      </c>
      <c r="F57" s="40">
        <v>20</v>
      </c>
      <c r="G57" s="48">
        <v>7.1030092592592586E-4</v>
      </c>
      <c r="H57" s="40">
        <v>19</v>
      </c>
      <c r="I57" s="48">
        <v>1.411574074074074E-3</v>
      </c>
      <c r="J57" s="47">
        <v>19</v>
      </c>
    </row>
    <row r="58" spans="1:10" x14ac:dyDescent="0.2">
      <c r="A58" t="s">
        <v>281</v>
      </c>
      <c r="B58" s="40" t="s">
        <v>282</v>
      </c>
      <c r="C58" s="40">
        <v>2004</v>
      </c>
      <c r="D58" s="40" t="s">
        <v>2</v>
      </c>
      <c r="E58" s="48">
        <v>7.9768518518518524E-4</v>
      </c>
      <c r="F58" s="40">
        <v>47</v>
      </c>
      <c r="G58" s="48">
        <v>8.0798611111111099E-4</v>
      </c>
      <c r="H58" s="40">
        <v>48</v>
      </c>
      <c r="I58" s="48">
        <v>1.6056712962962962E-3</v>
      </c>
      <c r="J58" s="47">
        <v>41</v>
      </c>
    </row>
    <row r="59" spans="1:10" x14ac:dyDescent="0.2">
      <c r="A59" t="s">
        <v>283</v>
      </c>
      <c r="B59" s="40" t="s">
        <v>284</v>
      </c>
      <c r="C59" s="40">
        <v>2005</v>
      </c>
      <c r="D59" s="40"/>
      <c r="E59" s="48">
        <v>7.666666666666668E-4</v>
      </c>
      <c r="F59" s="40">
        <v>40</v>
      </c>
      <c r="G59" s="48">
        <v>8.0231481481481484E-4</v>
      </c>
      <c r="H59" s="40">
        <v>47</v>
      </c>
      <c r="I59" s="48">
        <v>1.5689814814814813E-3</v>
      </c>
      <c r="J59" s="47">
        <v>37</v>
      </c>
    </row>
    <row r="60" spans="1:10" x14ac:dyDescent="0.2">
      <c r="A60" t="s">
        <v>285</v>
      </c>
      <c r="B60" s="40" t="s">
        <v>286</v>
      </c>
      <c r="C60" s="40">
        <v>2004</v>
      </c>
      <c r="D60" s="40" t="s">
        <v>5</v>
      </c>
      <c r="E60" s="40" t="s">
        <v>28</v>
      </c>
      <c r="F60" s="40" t="s">
        <v>10</v>
      </c>
      <c r="G60" s="48">
        <v>7.1215277777777781E-4</v>
      </c>
      <c r="H60" s="40">
        <v>20</v>
      </c>
      <c r="I60" s="49"/>
      <c r="J60" s="40" t="s">
        <v>10</v>
      </c>
    </row>
    <row r="61" spans="1:10" x14ac:dyDescent="0.2">
      <c r="A61" t="s">
        <v>287</v>
      </c>
      <c r="B61" s="40" t="s">
        <v>288</v>
      </c>
      <c r="C61" s="40">
        <v>2004</v>
      </c>
      <c r="D61" s="40" t="s">
        <v>26</v>
      </c>
      <c r="E61" s="40" t="s">
        <v>28</v>
      </c>
      <c r="F61" s="40" t="s">
        <v>10</v>
      </c>
      <c r="G61" s="48">
        <v>7.9351851851851849E-4</v>
      </c>
      <c r="H61" s="40">
        <v>45</v>
      </c>
      <c r="I61" s="49"/>
      <c r="J61" s="40" t="s">
        <v>10</v>
      </c>
    </row>
    <row r="62" spans="1:10" x14ac:dyDescent="0.2">
      <c r="A62" t="s">
        <v>289</v>
      </c>
      <c r="B62" s="40" t="s">
        <v>290</v>
      </c>
      <c r="C62" s="40">
        <v>2004</v>
      </c>
      <c r="D62" s="40" t="s">
        <v>58</v>
      </c>
      <c r="E62" s="48">
        <v>6.5983796296296287E-4</v>
      </c>
      <c r="F62" s="40">
        <v>6</v>
      </c>
      <c r="G62" s="48">
        <v>6.7233796296296301E-4</v>
      </c>
      <c r="H62" s="40">
        <v>5</v>
      </c>
      <c r="I62" s="48">
        <v>1.3321759259259259E-3</v>
      </c>
      <c r="J62" s="47">
        <v>5</v>
      </c>
    </row>
    <row r="63" spans="1:10" x14ac:dyDescent="0.2">
      <c r="A63" t="s">
        <v>291</v>
      </c>
      <c r="B63" s="40" t="s">
        <v>292</v>
      </c>
      <c r="C63" s="40">
        <v>2004</v>
      </c>
      <c r="D63" s="40" t="s">
        <v>58</v>
      </c>
      <c r="E63" s="48">
        <v>7.3888888888888886E-4</v>
      </c>
      <c r="F63" s="40">
        <v>31</v>
      </c>
      <c r="G63" s="48">
        <v>7.4548611111111094E-4</v>
      </c>
      <c r="H63" s="40">
        <v>31</v>
      </c>
      <c r="I63" s="48">
        <v>1.4843750000000002E-3</v>
      </c>
      <c r="J63" s="47">
        <v>29</v>
      </c>
    </row>
    <row r="64" spans="1:10" x14ac:dyDescent="0.2">
      <c r="A64" t="s">
        <v>293</v>
      </c>
      <c r="B64" s="40" t="s">
        <v>294</v>
      </c>
      <c r="C64" s="40">
        <v>2004</v>
      </c>
      <c r="D64" s="40" t="s">
        <v>2</v>
      </c>
      <c r="E64" s="48">
        <v>7.8668981481481483E-4</v>
      </c>
      <c r="F64" s="40">
        <v>44</v>
      </c>
      <c r="G64" s="48">
        <v>8.2939814814814812E-4</v>
      </c>
      <c r="H64" s="40">
        <v>49</v>
      </c>
      <c r="I64" s="48">
        <v>1.6160879629629631E-3</v>
      </c>
      <c r="J64" s="47">
        <v>42</v>
      </c>
    </row>
    <row r="65" spans="1:10" x14ac:dyDescent="0.2">
      <c r="A65" t="s">
        <v>295</v>
      </c>
      <c r="B65" s="40" t="s">
        <v>296</v>
      </c>
      <c r="C65" s="40">
        <v>2004</v>
      </c>
      <c r="D65" s="40" t="s">
        <v>58</v>
      </c>
      <c r="E65" s="48">
        <v>6.9189814814814819E-4</v>
      </c>
      <c r="F65" s="40">
        <v>17</v>
      </c>
      <c r="G65" s="48">
        <v>6.951388888888888E-4</v>
      </c>
      <c r="H65" s="40">
        <v>12</v>
      </c>
      <c r="I65" s="48">
        <v>1.3870370370370371E-3</v>
      </c>
      <c r="J65" s="47">
        <v>12</v>
      </c>
    </row>
    <row r="66" spans="1:10" x14ac:dyDescent="0.2">
      <c r="A66" t="s">
        <v>297</v>
      </c>
      <c r="B66" s="40" t="s">
        <v>298</v>
      </c>
      <c r="C66" s="40">
        <v>2004</v>
      </c>
      <c r="D66" s="40" t="s">
        <v>2</v>
      </c>
      <c r="E66" s="48">
        <v>6.8692129629629626E-4</v>
      </c>
      <c r="F66" s="40">
        <v>15</v>
      </c>
      <c r="G66" s="40" t="s">
        <v>28</v>
      </c>
      <c r="H66" s="40" t="s">
        <v>10</v>
      </c>
      <c r="J66" s="40" t="s">
        <v>10</v>
      </c>
    </row>
    <row r="67" spans="1:10" x14ac:dyDescent="0.2">
      <c r="A67" t="s">
        <v>299</v>
      </c>
      <c r="B67" s="40" t="s">
        <v>300</v>
      </c>
      <c r="C67" s="40">
        <v>2004</v>
      </c>
      <c r="D67" s="40" t="s">
        <v>26</v>
      </c>
      <c r="E67" s="48">
        <v>6.766203703703704E-4</v>
      </c>
      <c r="F67" s="40">
        <v>13</v>
      </c>
      <c r="G67" s="48">
        <v>6.8310185185185184E-4</v>
      </c>
      <c r="H67" s="40">
        <v>8</v>
      </c>
      <c r="I67" s="48">
        <v>1.3597222222222222E-3</v>
      </c>
      <c r="J67" s="47">
        <v>9</v>
      </c>
    </row>
    <row r="68" spans="1:10" x14ac:dyDescent="0.2">
      <c r="A68" t="s">
        <v>301</v>
      </c>
      <c r="B68" s="40" t="s">
        <v>302</v>
      </c>
      <c r="C68" s="40">
        <v>2005</v>
      </c>
      <c r="D68" s="40" t="s">
        <v>4</v>
      </c>
      <c r="E68" s="48">
        <v>7.0879629629629624E-4</v>
      </c>
      <c r="F68" s="40">
        <v>23</v>
      </c>
      <c r="G68" s="48">
        <v>7.2581018518518513E-4</v>
      </c>
      <c r="H68" s="40">
        <v>26</v>
      </c>
      <c r="I68" s="48">
        <v>1.4346064814814814E-3</v>
      </c>
      <c r="J68" s="47">
        <v>22</v>
      </c>
    </row>
    <row r="69" spans="1:10" x14ac:dyDescent="0.2">
      <c r="H69" s="49"/>
    </row>
    <row r="70" spans="1:10" x14ac:dyDescent="0.2">
      <c r="D70" s="14"/>
      <c r="F70" s="50"/>
      <c r="H70" s="49"/>
    </row>
  </sheetData>
  <sortState ref="A2:I70">
    <sortCondition ref="B2:B70"/>
    <sortCondition ref="C2:C70"/>
  </sortState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activeCell="M7" sqref="M7"/>
    </sheetView>
  </sheetViews>
  <sheetFormatPr baseColWidth="10" defaultRowHeight="16" x14ac:dyDescent="0.2"/>
  <cols>
    <col min="2" max="2" width="19.1640625" bestFit="1" customWidth="1"/>
  </cols>
  <sheetData>
    <row r="1" spans="1:12" x14ac:dyDescent="0.2">
      <c r="F1" t="s">
        <v>7</v>
      </c>
      <c r="G1" s="24"/>
      <c r="H1" t="s">
        <v>8</v>
      </c>
      <c r="J1" t="s">
        <v>17</v>
      </c>
    </row>
    <row r="2" spans="1:12" x14ac:dyDescent="0.2">
      <c r="A2">
        <v>105</v>
      </c>
      <c r="B2" t="s">
        <v>305</v>
      </c>
      <c r="C2">
        <v>2004</v>
      </c>
      <c r="D2" t="s">
        <v>2</v>
      </c>
      <c r="E2" t="s">
        <v>306</v>
      </c>
      <c r="F2">
        <v>35.799999999999997</v>
      </c>
      <c r="G2" s="24">
        <v>1</v>
      </c>
      <c r="H2">
        <v>41.26</v>
      </c>
      <c r="I2">
        <v>1</v>
      </c>
      <c r="J2">
        <f t="shared" ref="J2:J41" si="0">F2+H2</f>
        <v>77.06</v>
      </c>
      <c r="K2">
        <v>1</v>
      </c>
      <c r="L2" s="14"/>
    </row>
    <row r="3" spans="1:12" x14ac:dyDescent="0.2">
      <c r="A3">
        <v>111</v>
      </c>
      <c r="B3" t="s">
        <v>307</v>
      </c>
      <c r="C3">
        <v>2004</v>
      </c>
      <c r="D3" t="s">
        <v>2</v>
      </c>
      <c r="E3" t="s">
        <v>306</v>
      </c>
      <c r="F3">
        <v>37.520000000000003</v>
      </c>
      <c r="G3" s="24">
        <v>4</v>
      </c>
      <c r="H3">
        <v>42.23</v>
      </c>
      <c r="I3">
        <v>2</v>
      </c>
      <c r="J3">
        <f t="shared" si="0"/>
        <v>79.75</v>
      </c>
      <c r="K3">
        <v>2</v>
      </c>
    </row>
    <row r="4" spans="1:12" x14ac:dyDescent="0.2">
      <c r="A4">
        <v>106</v>
      </c>
      <c r="B4" t="s">
        <v>308</v>
      </c>
      <c r="C4">
        <v>2005</v>
      </c>
      <c r="D4" t="s">
        <v>58</v>
      </c>
      <c r="E4" t="s">
        <v>306</v>
      </c>
      <c r="F4">
        <v>36.950000000000003</v>
      </c>
      <c r="G4" s="24">
        <v>2</v>
      </c>
      <c r="H4">
        <v>43.56</v>
      </c>
      <c r="I4">
        <v>4</v>
      </c>
      <c r="J4">
        <f t="shared" si="0"/>
        <v>80.510000000000005</v>
      </c>
      <c r="K4">
        <v>3</v>
      </c>
      <c r="L4" s="14"/>
    </row>
    <row r="5" spans="1:12" x14ac:dyDescent="0.2">
      <c r="A5">
        <v>108</v>
      </c>
      <c r="B5" t="s">
        <v>309</v>
      </c>
      <c r="C5">
        <v>2004</v>
      </c>
      <c r="D5" t="s">
        <v>56</v>
      </c>
      <c r="E5" t="s">
        <v>306</v>
      </c>
      <c r="F5">
        <v>37.39</v>
      </c>
      <c r="G5" s="24">
        <v>3</v>
      </c>
      <c r="H5">
        <v>43.35</v>
      </c>
      <c r="I5">
        <v>3</v>
      </c>
      <c r="J5">
        <f t="shared" si="0"/>
        <v>80.740000000000009</v>
      </c>
      <c r="K5">
        <v>4</v>
      </c>
      <c r="L5" s="14"/>
    </row>
    <row r="6" spans="1:12" x14ac:dyDescent="0.2">
      <c r="A6">
        <v>113</v>
      </c>
      <c r="B6" t="s">
        <v>310</v>
      </c>
      <c r="C6">
        <v>2004</v>
      </c>
      <c r="D6" t="s">
        <v>58</v>
      </c>
      <c r="E6" t="s">
        <v>306</v>
      </c>
      <c r="F6">
        <v>37.65</v>
      </c>
      <c r="G6" s="24">
        <v>5</v>
      </c>
      <c r="H6">
        <v>45.92</v>
      </c>
      <c r="I6">
        <v>11</v>
      </c>
      <c r="J6">
        <f t="shared" si="0"/>
        <v>83.57</v>
      </c>
      <c r="K6">
        <v>5</v>
      </c>
      <c r="L6" s="14"/>
    </row>
    <row r="7" spans="1:12" x14ac:dyDescent="0.2">
      <c r="A7">
        <v>115</v>
      </c>
      <c r="B7" t="s">
        <v>311</v>
      </c>
      <c r="C7">
        <v>2004</v>
      </c>
      <c r="D7" t="s">
        <v>2</v>
      </c>
      <c r="E7" t="s">
        <v>306</v>
      </c>
      <c r="F7">
        <v>40.71</v>
      </c>
      <c r="G7" s="24">
        <v>8</v>
      </c>
      <c r="H7">
        <v>45.33</v>
      </c>
      <c r="I7">
        <v>8</v>
      </c>
      <c r="J7">
        <f t="shared" si="0"/>
        <v>86.039999999999992</v>
      </c>
      <c r="K7">
        <v>6</v>
      </c>
      <c r="L7" s="14"/>
    </row>
    <row r="8" spans="1:12" x14ac:dyDescent="0.2">
      <c r="A8">
        <v>110</v>
      </c>
      <c r="B8" t="s">
        <v>312</v>
      </c>
      <c r="C8">
        <v>2004</v>
      </c>
      <c r="D8" t="s">
        <v>56</v>
      </c>
      <c r="E8" t="s">
        <v>306</v>
      </c>
      <c r="F8">
        <v>40.75</v>
      </c>
      <c r="G8" s="24">
        <v>9</v>
      </c>
      <c r="H8">
        <v>45.62</v>
      </c>
      <c r="I8">
        <v>10</v>
      </c>
      <c r="J8">
        <f t="shared" si="0"/>
        <v>86.37</v>
      </c>
      <c r="K8">
        <v>7</v>
      </c>
    </row>
    <row r="9" spans="1:12" x14ac:dyDescent="0.2">
      <c r="A9">
        <v>102</v>
      </c>
      <c r="B9" t="s">
        <v>313</v>
      </c>
      <c r="C9">
        <v>2004</v>
      </c>
      <c r="D9" t="s">
        <v>56</v>
      </c>
      <c r="E9" t="s">
        <v>306</v>
      </c>
      <c r="F9">
        <v>39.58</v>
      </c>
      <c r="G9" s="24">
        <v>6</v>
      </c>
      <c r="H9">
        <v>46.82</v>
      </c>
      <c r="I9">
        <v>14</v>
      </c>
      <c r="J9">
        <f t="shared" si="0"/>
        <v>86.4</v>
      </c>
      <c r="K9">
        <v>8</v>
      </c>
      <c r="L9" s="14"/>
    </row>
    <row r="10" spans="1:12" x14ac:dyDescent="0.2">
      <c r="A10">
        <v>104</v>
      </c>
      <c r="B10" t="s">
        <v>314</v>
      </c>
      <c r="C10">
        <v>2005</v>
      </c>
      <c r="D10" t="s">
        <v>57</v>
      </c>
      <c r="E10" t="s">
        <v>306</v>
      </c>
      <c r="F10">
        <v>40.68</v>
      </c>
      <c r="G10" s="24">
        <v>7</v>
      </c>
      <c r="H10">
        <v>47.22</v>
      </c>
      <c r="I10">
        <v>16</v>
      </c>
      <c r="J10">
        <f t="shared" si="0"/>
        <v>87.9</v>
      </c>
      <c r="K10">
        <v>9</v>
      </c>
      <c r="L10" s="14"/>
    </row>
    <row r="11" spans="1:12" x14ac:dyDescent="0.2">
      <c r="A11">
        <v>101</v>
      </c>
      <c r="B11" t="s">
        <v>315</v>
      </c>
      <c r="C11">
        <v>2005</v>
      </c>
      <c r="D11" t="s">
        <v>56</v>
      </c>
      <c r="E11" t="s">
        <v>306</v>
      </c>
      <c r="F11">
        <v>41.53</v>
      </c>
      <c r="G11" s="24">
        <v>11</v>
      </c>
      <c r="H11">
        <v>46.75</v>
      </c>
      <c r="I11">
        <v>12</v>
      </c>
      <c r="J11">
        <f t="shared" si="0"/>
        <v>88.28</v>
      </c>
      <c r="K11">
        <v>10</v>
      </c>
      <c r="L11" s="14"/>
    </row>
    <row r="12" spans="1:12" x14ac:dyDescent="0.2">
      <c r="A12">
        <v>158</v>
      </c>
      <c r="B12" t="s">
        <v>316</v>
      </c>
      <c r="C12">
        <v>2004</v>
      </c>
      <c r="D12" t="s">
        <v>58</v>
      </c>
      <c r="E12" t="s">
        <v>306</v>
      </c>
      <c r="F12">
        <v>44.64</v>
      </c>
      <c r="G12" s="24">
        <v>21</v>
      </c>
      <c r="H12">
        <v>45</v>
      </c>
      <c r="I12">
        <v>6</v>
      </c>
      <c r="J12">
        <f t="shared" si="0"/>
        <v>89.64</v>
      </c>
      <c r="K12">
        <v>11</v>
      </c>
      <c r="L12" s="14"/>
    </row>
    <row r="13" spans="1:12" x14ac:dyDescent="0.2">
      <c r="A13">
        <v>116</v>
      </c>
      <c r="B13" t="s">
        <v>317</v>
      </c>
      <c r="C13">
        <v>2005</v>
      </c>
      <c r="D13" t="s">
        <v>2</v>
      </c>
      <c r="E13" t="s">
        <v>306</v>
      </c>
      <c r="F13">
        <v>41.43</v>
      </c>
      <c r="G13" s="24">
        <v>10</v>
      </c>
      <c r="H13">
        <v>48.58</v>
      </c>
      <c r="I13">
        <v>29</v>
      </c>
      <c r="J13">
        <f t="shared" si="0"/>
        <v>90.009999999999991</v>
      </c>
      <c r="K13">
        <v>12</v>
      </c>
      <c r="L13" s="14"/>
    </row>
    <row r="14" spans="1:12" x14ac:dyDescent="0.2">
      <c r="A14">
        <v>120</v>
      </c>
      <c r="B14" t="s">
        <v>318</v>
      </c>
      <c r="C14">
        <v>2004</v>
      </c>
      <c r="D14" t="s">
        <v>2</v>
      </c>
      <c r="E14" t="s">
        <v>306</v>
      </c>
      <c r="F14">
        <v>42.72</v>
      </c>
      <c r="G14" s="24">
        <v>13</v>
      </c>
      <c r="H14">
        <v>47.81</v>
      </c>
      <c r="I14">
        <v>18</v>
      </c>
      <c r="J14">
        <f t="shared" si="0"/>
        <v>90.53</v>
      </c>
      <c r="K14">
        <v>13</v>
      </c>
    </row>
    <row r="15" spans="1:12" x14ac:dyDescent="0.2">
      <c r="A15">
        <v>125</v>
      </c>
      <c r="B15" t="s">
        <v>319</v>
      </c>
      <c r="C15">
        <v>2005</v>
      </c>
      <c r="D15" t="s">
        <v>58</v>
      </c>
      <c r="E15" t="s">
        <v>306</v>
      </c>
      <c r="F15">
        <v>42.26</v>
      </c>
      <c r="G15" s="24">
        <v>12</v>
      </c>
      <c r="H15">
        <v>48.44</v>
      </c>
      <c r="I15">
        <v>26</v>
      </c>
      <c r="J15">
        <f t="shared" si="0"/>
        <v>90.699999999999989</v>
      </c>
      <c r="K15">
        <v>14</v>
      </c>
    </row>
    <row r="16" spans="1:12" x14ac:dyDescent="0.2">
      <c r="A16">
        <v>121</v>
      </c>
      <c r="B16" t="s">
        <v>320</v>
      </c>
      <c r="C16">
        <v>2004</v>
      </c>
      <c r="D16" t="s">
        <v>2</v>
      </c>
      <c r="E16" t="s">
        <v>306</v>
      </c>
      <c r="F16">
        <v>42.99</v>
      </c>
      <c r="G16" s="24">
        <v>15</v>
      </c>
      <c r="H16">
        <v>47.82</v>
      </c>
      <c r="I16">
        <v>19</v>
      </c>
      <c r="J16">
        <f t="shared" si="0"/>
        <v>90.81</v>
      </c>
      <c r="K16">
        <v>15</v>
      </c>
      <c r="L16" s="14"/>
    </row>
    <row r="17" spans="1:12" x14ac:dyDescent="0.2">
      <c r="A17">
        <v>118</v>
      </c>
      <c r="B17" t="s">
        <v>321</v>
      </c>
      <c r="C17">
        <v>2004</v>
      </c>
      <c r="D17" t="s">
        <v>3</v>
      </c>
      <c r="E17" t="s">
        <v>306</v>
      </c>
      <c r="F17">
        <v>42.98</v>
      </c>
      <c r="G17" s="24">
        <v>14</v>
      </c>
      <c r="H17">
        <v>47.84</v>
      </c>
      <c r="I17">
        <v>20</v>
      </c>
      <c r="J17">
        <f t="shared" si="0"/>
        <v>90.82</v>
      </c>
      <c r="K17">
        <v>16</v>
      </c>
      <c r="L17" s="14"/>
    </row>
    <row r="18" spans="1:12" x14ac:dyDescent="0.2">
      <c r="A18">
        <v>122</v>
      </c>
      <c r="B18" t="s">
        <v>322</v>
      </c>
      <c r="C18">
        <v>2004</v>
      </c>
      <c r="D18" t="s">
        <v>56</v>
      </c>
      <c r="E18" t="s">
        <v>306</v>
      </c>
      <c r="F18">
        <v>43.54</v>
      </c>
      <c r="G18" s="24">
        <v>17</v>
      </c>
      <c r="H18">
        <v>47.33</v>
      </c>
      <c r="I18">
        <v>17</v>
      </c>
      <c r="J18">
        <f t="shared" si="0"/>
        <v>90.87</v>
      </c>
      <c r="K18">
        <v>17</v>
      </c>
      <c r="L18" s="14"/>
    </row>
    <row r="19" spans="1:12" x14ac:dyDescent="0.2">
      <c r="A19">
        <v>123</v>
      </c>
      <c r="B19" t="s">
        <v>323</v>
      </c>
      <c r="C19">
        <v>2005</v>
      </c>
      <c r="D19" t="s">
        <v>56</v>
      </c>
      <c r="E19" t="s">
        <v>306</v>
      </c>
      <c r="F19">
        <v>44.2</v>
      </c>
      <c r="G19" s="24">
        <v>19</v>
      </c>
      <c r="H19">
        <v>48.27</v>
      </c>
      <c r="I19">
        <v>22</v>
      </c>
      <c r="J19">
        <f t="shared" si="0"/>
        <v>92.47</v>
      </c>
      <c r="K19">
        <v>18</v>
      </c>
      <c r="L19" s="14"/>
    </row>
    <row r="20" spans="1:12" x14ac:dyDescent="0.2">
      <c r="A20">
        <v>131</v>
      </c>
      <c r="B20" t="s">
        <v>324</v>
      </c>
      <c r="C20">
        <v>2004</v>
      </c>
      <c r="D20" t="s">
        <v>162</v>
      </c>
      <c r="E20" t="s">
        <v>306</v>
      </c>
      <c r="F20">
        <v>44.26</v>
      </c>
      <c r="G20" s="24">
        <v>20</v>
      </c>
      <c r="H20">
        <v>48.51</v>
      </c>
      <c r="I20">
        <v>28</v>
      </c>
      <c r="J20">
        <f t="shared" si="0"/>
        <v>92.77</v>
      </c>
      <c r="K20">
        <v>19</v>
      </c>
    </row>
    <row r="21" spans="1:12" x14ac:dyDescent="0.2">
      <c r="A21">
        <v>129</v>
      </c>
      <c r="B21" t="s">
        <v>325</v>
      </c>
      <c r="C21">
        <v>2004</v>
      </c>
      <c r="D21" t="s">
        <v>26</v>
      </c>
      <c r="E21" t="s">
        <v>306</v>
      </c>
      <c r="F21">
        <v>43.1</v>
      </c>
      <c r="G21" s="24">
        <v>16</v>
      </c>
      <c r="H21">
        <v>50.53</v>
      </c>
      <c r="I21">
        <v>37</v>
      </c>
      <c r="J21">
        <f t="shared" si="0"/>
        <v>93.63</v>
      </c>
      <c r="K21">
        <v>20</v>
      </c>
      <c r="L21" s="14"/>
    </row>
    <row r="22" spans="1:12" x14ac:dyDescent="0.2">
      <c r="A22">
        <v>128</v>
      </c>
      <c r="B22" t="s">
        <v>326</v>
      </c>
      <c r="C22">
        <v>2005</v>
      </c>
      <c r="D22" t="s">
        <v>2</v>
      </c>
      <c r="E22" t="s">
        <v>306</v>
      </c>
      <c r="F22">
        <v>45.33</v>
      </c>
      <c r="G22" s="24">
        <v>24</v>
      </c>
      <c r="H22">
        <v>48.42</v>
      </c>
      <c r="I22">
        <v>24</v>
      </c>
      <c r="J22">
        <f t="shared" si="0"/>
        <v>93.75</v>
      </c>
      <c r="K22">
        <v>21</v>
      </c>
      <c r="L22" s="14"/>
    </row>
    <row r="23" spans="1:12" x14ac:dyDescent="0.2">
      <c r="A23">
        <v>138</v>
      </c>
      <c r="B23" t="s">
        <v>327</v>
      </c>
      <c r="C23">
        <v>2004</v>
      </c>
      <c r="D23" t="s">
        <v>5</v>
      </c>
      <c r="E23" t="s">
        <v>306</v>
      </c>
      <c r="F23">
        <v>45.29</v>
      </c>
      <c r="G23" s="24">
        <v>22</v>
      </c>
      <c r="H23">
        <v>48.78</v>
      </c>
      <c r="I23">
        <v>33</v>
      </c>
      <c r="J23">
        <f t="shared" si="0"/>
        <v>94.07</v>
      </c>
      <c r="K23">
        <v>22</v>
      </c>
    </row>
    <row r="24" spans="1:12" x14ac:dyDescent="0.2">
      <c r="A24">
        <v>137</v>
      </c>
      <c r="B24" t="s">
        <v>328</v>
      </c>
      <c r="C24">
        <v>2005</v>
      </c>
      <c r="D24" t="s">
        <v>58</v>
      </c>
      <c r="E24" t="s">
        <v>306</v>
      </c>
      <c r="F24">
        <v>45.97</v>
      </c>
      <c r="G24" s="24">
        <v>25</v>
      </c>
      <c r="H24">
        <v>48.86</v>
      </c>
      <c r="I24">
        <v>34</v>
      </c>
      <c r="J24">
        <f t="shared" si="0"/>
        <v>94.83</v>
      </c>
      <c r="K24">
        <v>23</v>
      </c>
    </row>
    <row r="25" spans="1:12" x14ac:dyDescent="0.2">
      <c r="A25">
        <v>126</v>
      </c>
      <c r="B25" t="s">
        <v>329</v>
      </c>
      <c r="C25">
        <v>2005</v>
      </c>
      <c r="D25" t="s">
        <v>26</v>
      </c>
      <c r="E25" t="s">
        <v>306</v>
      </c>
      <c r="F25">
        <v>46.8</v>
      </c>
      <c r="G25" s="24">
        <v>27</v>
      </c>
      <c r="H25">
        <v>48.11</v>
      </c>
      <c r="I25">
        <v>21</v>
      </c>
      <c r="J25">
        <f t="shared" si="0"/>
        <v>94.91</v>
      </c>
      <c r="K25">
        <v>24</v>
      </c>
      <c r="L25" s="14"/>
    </row>
    <row r="26" spans="1:12" x14ac:dyDescent="0.2">
      <c r="A26">
        <v>145</v>
      </c>
      <c r="B26" t="s">
        <v>330</v>
      </c>
      <c r="C26">
        <v>2004</v>
      </c>
      <c r="D26" t="s">
        <v>26</v>
      </c>
      <c r="E26" t="s">
        <v>306</v>
      </c>
      <c r="F26">
        <v>46.75</v>
      </c>
      <c r="G26" s="24">
        <v>26</v>
      </c>
      <c r="H26">
        <v>48.63</v>
      </c>
      <c r="I26">
        <v>30</v>
      </c>
      <c r="J26">
        <f t="shared" si="0"/>
        <v>95.38</v>
      </c>
      <c r="K26">
        <v>25</v>
      </c>
    </row>
    <row r="27" spans="1:12" x14ac:dyDescent="0.2">
      <c r="A27">
        <v>127</v>
      </c>
      <c r="B27" t="s">
        <v>331</v>
      </c>
      <c r="C27">
        <v>2005</v>
      </c>
      <c r="D27" t="s">
        <v>58</v>
      </c>
      <c r="E27" t="s">
        <v>306</v>
      </c>
      <c r="F27">
        <v>45.32</v>
      </c>
      <c r="G27" s="24">
        <v>23</v>
      </c>
      <c r="H27">
        <v>50.34</v>
      </c>
      <c r="I27">
        <v>35</v>
      </c>
      <c r="J27">
        <f t="shared" si="0"/>
        <v>95.66</v>
      </c>
      <c r="K27">
        <v>26</v>
      </c>
      <c r="L27" s="14"/>
    </row>
    <row r="28" spans="1:12" x14ac:dyDescent="0.2">
      <c r="A28">
        <v>164</v>
      </c>
      <c r="B28" t="s">
        <v>332</v>
      </c>
      <c r="C28">
        <v>2004</v>
      </c>
      <c r="D28" t="s">
        <v>26</v>
      </c>
      <c r="E28" t="s">
        <v>306</v>
      </c>
      <c r="F28">
        <v>47.61</v>
      </c>
      <c r="G28" s="24">
        <v>32</v>
      </c>
      <c r="H28">
        <v>48.64</v>
      </c>
      <c r="I28">
        <v>31</v>
      </c>
      <c r="J28">
        <f t="shared" si="0"/>
        <v>96.25</v>
      </c>
      <c r="K28">
        <v>27</v>
      </c>
      <c r="L28" s="14"/>
    </row>
    <row r="29" spans="1:12" x14ac:dyDescent="0.2">
      <c r="A29">
        <v>155</v>
      </c>
      <c r="B29" t="s">
        <v>333</v>
      </c>
      <c r="C29">
        <v>2004</v>
      </c>
      <c r="D29" t="s">
        <v>56</v>
      </c>
      <c r="E29" t="s">
        <v>306</v>
      </c>
      <c r="F29">
        <v>48.34</v>
      </c>
      <c r="G29" s="24">
        <v>34</v>
      </c>
      <c r="H29">
        <v>48.5</v>
      </c>
      <c r="I29">
        <v>27</v>
      </c>
      <c r="J29">
        <f t="shared" si="0"/>
        <v>96.84</v>
      </c>
      <c r="K29">
        <v>28</v>
      </c>
    </row>
    <row r="30" spans="1:12" x14ac:dyDescent="0.2">
      <c r="A30">
        <v>140</v>
      </c>
      <c r="B30" t="s">
        <v>334</v>
      </c>
      <c r="C30">
        <v>2005</v>
      </c>
      <c r="D30" t="s">
        <v>58</v>
      </c>
      <c r="E30" t="s">
        <v>306</v>
      </c>
      <c r="F30">
        <v>46.82</v>
      </c>
      <c r="G30" s="24">
        <v>28</v>
      </c>
      <c r="H30">
        <v>50.4</v>
      </c>
      <c r="I30">
        <v>36</v>
      </c>
      <c r="J30">
        <f t="shared" si="0"/>
        <v>97.22</v>
      </c>
      <c r="K30">
        <v>29</v>
      </c>
      <c r="L30" s="14"/>
    </row>
    <row r="31" spans="1:12" x14ac:dyDescent="0.2">
      <c r="A31">
        <v>132</v>
      </c>
      <c r="B31" t="s">
        <v>335</v>
      </c>
      <c r="C31">
        <v>2005</v>
      </c>
      <c r="D31" t="s">
        <v>4</v>
      </c>
      <c r="E31" t="s">
        <v>306</v>
      </c>
      <c r="F31">
        <v>46.84</v>
      </c>
      <c r="G31" s="24">
        <v>29</v>
      </c>
      <c r="H31">
        <v>50.89</v>
      </c>
      <c r="I31">
        <v>39</v>
      </c>
      <c r="J31">
        <f t="shared" si="0"/>
        <v>97.73</v>
      </c>
      <c r="K31">
        <v>30</v>
      </c>
      <c r="L31" s="14"/>
    </row>
    <row r="32" spans="1:12" x14ac:dyDescent="0.2">
      <c r="A32">
        <v>133</v>
      </c>
      <c r="B32" t="s">
        <v>336</v>
      </c>
      <c r="C32">
        <v>2005</v>
      </c>
      <c r="D32" t="s">
        <v>56</v>
      </c>
      <c r="E32" t="s">
        <v>306</v>
      </c>
      <c r="F32">
        <v>47.54</v>
      </c>
      <c r="G32" s="24">
        <v>31</v>
      </c>
      <c r="H32">
        <v>50.61</v>
      </c>
      <c r="I32">
        <v>38</v>
      </c>
      <c r="J32">
        <f t="shared" si="0"/>
        <v>98.15</v>
      </c>
      <c r="K32">
        <v>31</v>
      </c>
      <c r="L32" s="14"/>
    </row>
    <row r="33" spans="1:12" x14ac:dyDescent="0.2">
      <c r="A33">
        <v>119</v>
      </c>
      <c r="B33" t="s">
        <v>337</v>
      </c>
      <c r="C33">
        <v>2005</v>
      </c>
      <c r="D33" t="s">
        <v>58</v>
      </c>
      <c r="E33" t="s">
        <v>306</v>
      </c>
      <c r="F33">
        <v>43.75</v>
      </c>
      <c r="G33" s="24">
        <v>18</v>
      </c>
      <c r="H33">
        <v>55.22</v>
      </c>
      <c r="I33">
        <v>49</v>
      </c>
      <c r="J33">
        <f t="shared" si="0"/>
        <v>98.97</v>
      </c>
      <c r="K33">
        <v>32</v>
      </c>
      <c r="L33" s="14"/>
    </row>
    <row r="34" spans="1:12" x14ac:dyDescent="0.2">
      <c r="A34">
        <v>135</v>
      </c>
      <c r="B34" t="s">
        <v>338</v>
      </c>
      <c r="C34">
        <v>2003</v>
      </c>
      <c r="D34" t="s">
        <v>26</v>
      </c>
      <c r="E34" t="s">
        <v>339</v>
      </c>
      <c r="F34">
        <v>52.3</v>
      </c>
      <c r="G34" s="24">
        <v>39</v>
      </c>
      <c r="H34">
        <v>47.09</v>
      </c>
      <c r="I34">
        <v>15</v>
      </c>
      <c r="J34">
        <f t="shared" si="0"/>
        <v>99.39</v>
      </c>
      <c r="K34">
        <v>33</v>
      </c>
      <c r="L34" s="14"/>
    </row>
    <row r="35" spans="1:12" x14ac:dyDescent="0.2">
      <c r="A35">
        <v>146</v>
      </c>
      <c r="B35" t="s">
        <v>340</v>
      </c>
      <c r="C35">
        <v>2005</v>
      </c>
      <c r="D35" t="s">
        <v>3</v>
      </c>
      <c r="E35" t="s">
        <v>306</v>
      </c>
      <c r="F35">
        <v>48.59</v>
      </c>
      <c r="G35" s="24">
        <v>35</v>
      </c>
      <c r="H35">
        <v>51.07</v>
      </c>
      <c r="I35">
        <v>40</v>
      </c>
      <c r="J35">
        <f t="shared" si="0"/>
        <v>99.66</v>
      </c>
      <c r="K35">
        <v>34</v>
      </c>
    </row>
    <row r="36" spans="1:12" x14ac:dyDescent="0.2">
      <c r="A36">
        <v>130</v>
      </c>
      <c r="B36" t="s">
        <v>341</v>
      </c>
      <c r="C36">
        <v>2004</v>
      </c>
      <c r="D36" t="s">
        <v>56</v>
      </c>
      <c r="E36" t="s">
        <v>306</v>
      </c>
      <c r="F36">
        <v>47.74</v>
      </c>
      <c r="G36" s="24">
        <v>33</v>
      </c>
      <c r="H36">
        <v>52.3</v>
      </c>
      <c r="I36">
        <v>46</v>
      </c>
      <c r="J36">
        <f t="shared" si="0"/>
        <v>100.03999999999999</v>
      </c>
      <c r="K36">
        <v>35</v>
      </c>
      <c r="L36" s="14"/>
    </row>
    <row r="37" spans="1:12" x14ac:dyDescent="0.2">
      <c r="A37">
        <v>141</v>
      </c>
      <c r="B37" t="s">
        <v>342</v>
      </c>
      <c r="C37">
        <v>2005</v>
      </c>
      <c r="D37" t="s">
        <v>26</v>
      </c>
      <c r="E37" t="s">
        <v>306</v>
      </c>
      <c r="F37">
        <v>48.84</v>
      </c>
      <c r="G37" s="24">
        <v>36</v>
      </c>
      <c r="H37">
        <v>51.69</v>
      </c>
      <c r="I37">
        <v>42</v>
      </c>
      <c r="J37">
        <f t="shared" si="0"/>
        <v>100.53</v>
      </c>
      <c r="K37">
        <v>36</v>
      </c>
      <c r="L37" s="14"/>
    </row>
    <row r="38" spans="1:12" x14ac:dyDescent="0.2">
      <c r="A38">
        <v>142</v>
      </c>
      <c r="B38" t="s">
        <v>343</v>
      </c>
      <c r="C38">
        <v>2005</v>
      </c>
      <c r="D38" t="s">
        <v>2</v>
      </c>
      <c r="E38" t="s">
        <v>306</v>
      </c>
      <c r="F38">
        <v>50.14</v>
      </c>
      <c r="G38" s="24">
        <v>37</v>
      </c>
      <c r="H38">
        <v>52.2</v>
      </c>
      <c r="I38">
        <v>44</v>
      </c>
      <c r="J38">
        <f t="shared" si="0"/>
        <v>102.34</v>
      </c>
      <c r="K38">
        <v>37</v>
      </c>
      <c r="L38" s="14"/>
    </row>
    <row r="39" spans="1:12" x14ac:dyDescent="0.2">
      <c r="A39">
        <v>149</v>
      </c>
      <c r="B39" t="s">
        <v>344</v>
      </c>
      <c r="C39">
        <v>2004</v>
      </c>
      <c r="D39" t="s">
        <v>2</v>
      </c>
      <c r="E39" t="s">
        <v>306</v>
      </c>
      <c r="F39">
        <v>50.46</v>
      </c>
      <c r="G39" s="24">
        <v>38</v>
      </c>
      <c r="H39">
        <v>53.07</v>
      </c>
      <c r="I39">
        <v>48</v>
      </c>
      <c r="J39">
        <f t="shared" si="0"/>
        <v>103.53</v>
      </c>
      <c r="K39">
        <v>38</v>
      </c>
    </row>
    <row r="40" spans="1:12" x14ac:dyDescent="0.2">
      <c r="A40">
        <v>124</v>
      </c>
      <c r="B40" t="s">
        <v>345</v>
      </c>
      <c r="C40">
        <v>2005</v>
      </c>
      <c r="D40" t="s">
        <v>2</v>
      </c>
      <c r="E40" t="s">
        <v>306</v>
      </c>
      <c r="F40" s="10">
        <v>60.08</v>
      </c>
      <c r="G40" s="24">
        <v>41</v>
      </c>
      <c r="H40">
        <v>48.41</v>
      </c>
      <c r="I40">
        <v>23</v>
      </c>
      <c r="J40" s="10">
        <f t="shared" si="0"/>
        <v>108.49</v>
      </c>
      <c r="K40">
        <v>39</v>
      </c>
      <c r="L40" s="14"/>
    </row>
    <row r="41" spans="1:12" x14ac:dyDescent="0.2">
      <c r="A41">
        <v>154</v>
      </c>
      <c r="B41" t="s">
        <v>346</v>
      </c>
      <c r="C41">
        <v>2005</v>
      </c>
      <c r="D41" t="s">
        <v>59</v>
      </c>
      <c r="E41" t="s">
        <v>306</v>
      </c>
      <c r="F41">
        <v>56.14</v>
      </c>
      <c r="G41" s="24">
        <v>40</v>
      </c>
      <c r="H41">
        <v>56.99</v>
      </c>
      <c r="I41">
        <v>53</v>
      </c>
      <c r="J41">
        <f t="shared" si="0"/>
        <v>113.13</v>
      </c>
      <c r="K41">
        <v>40</v>
      </c>
      <c r="L41" s="14"/>
    </row>
    <row r="42" spans="1:12" x14ac:dyDescent="0.2">
      <c r="A42">
        <v>150</v>
      </c>
      <c r="B42" t="s">
        <v>347</v>
      </c>
      <c r="C42">
        <v>2004</v>
      </c>
      <c r="D42" t="s">
        <v>2</v>
      </c>
      <c r="E42" t="s">
        <v>306</v>
      </c>
      <c r="F42" s="10">
        <v>66.06</v>
      </c>
      <c r="G42" s="24">
        <v>43</v>
      </c>
      <c r="H42">
        <v>51.59</v>
      </c>
      <c r="I42">
        <v>41</v>
      </c>
      <c r="J42">
        <v>117.69</v>
      </c>
      <c r="K42">
        <v>41</v>
      </c>
      <c r="L42" s="14"/>
    </row>
    <row r="43" spans="1:12" x14ac:dyDescent="0.2">
      <c r="A43">
        <v>117</v>
      </c>
      <c r="B43" t="s">
        <v>348</v>
      </c>
      <c r="C43">
        <v>2004</v>
      </c>
      <c r="D43" t="s">
        <v>4</v>
      </c>
      <c r="E43" t="s">
        <v>306</v>
      </c>
      <c r="F43" s="10">
        <v>72.28</v>
      </c>
      <c r="G43" s="24">
        <v>44</v>
      </c>
      <c r="H43">
        <v>46.77</v>
      </c>
      <c r="I43">
        <v>13</v>
      </c>
      <c r="J43">
        <v>119.07</v>
      </c>
      <c r="K43">
        <v>42</v>
      </c>
      <c r="L43" s="14"/>
    </row>
    <row r="44" spans="1:12" x14ac:dyDescent="0.2">
      <c r="A44">
        <v>163</v>
      </c>
      <c r="B44" t="s">
        <v>349</v>
      </c>
      <c r="C44">
        <v>2004</v>
      </c>
      <c r="D44" t="s">
        <v>56</v>
      </c>
      <c r="E44" t="s">
        <v>306</v>
      </c>
      <c r="F44" s="10">
        <v>73.38</v>
      </c>
      <c r="G44" s="24">
        <v>45</v>
      </c>
      <c r="H44">
        <v>52.25</v>
      </c>
      <c r="I44">
        <v>45</v>
      </c>
      <c r="J44">
        <v>125.65</v>
      </c>
      <c r="K44">
        <v>43</v>
      </c>
    </row>
    <row r="45" spans="1:12" x14ac:dyDescent="0.2">
      <c r="A45">
        <v>157</v>
      </c>
      <c r="B45" t="s">
        <v>350</v>
      </c>
      <c r="C45">
        <v>2005</v>
      </c>
      <c r="D45" t="s">
        <v>2</v>
      </c>
      <c r="E45" t="s">
        <v>306</v>
      </c>
      <c r="F45" s="10">
        <v>116.3</v>
      </c>
      <c r="G45" s="24">
        <v>46</v>
      </c>
      <c r="H45" s="10">
        <v>62.79</v>
      </c>
      <c r="I45" s="24">
        <v>54</v>
      </c>
      <c r="J45">
        <v>179.1</v>
      </c>
      <c r="K45">
        <v>44</v>
      </c>
      <c r="L45" s="14"/>
    </row>
    <row r="46" spans="1:12" x14ac:dyDescent="0.2">
      <c r="A46">
        <v>152</v>
      </c>
      <c r="B46" t="s">
        <v>351</v>
      </c>
      <c r="C46">
        <v>2005</v>
      </c>
      <c r="D46" t="s">
        <v>56</v>
      </c>
      <c r="E46" t="s">
        <v>306</v>
      </c>
      <c r="F46" t="s">
        <v>27</v>
      </c>
      <c r="G46" s="24"/>
      <c r="H46" t="s">
        <v>27</v>
      </c>
      <c r="J46" t="e">
        <f t="shared" ref="J46:J65" si="1">F46+H46</f>
        <v>#VALUE!</v>
      </c>
    </row>
    <row r="47" spans="1:12" x14ac:dyDescent="0.2">
      <c r="A47">
        <v>144</v>
      </c>
      <c r="B47" t="s">
        <v>352</v>
      </c>
      <c r="C47">
        <v>2005</v>
      </c>
      <c r="D47" t="s">
        <v>5</v>
      </c>
      <c r="E47" t="s">
        <v>306</v>
      </c>
      <c r="F47" t="s">
        <v>28</v>
      </c>
      <c r="G47" s="24"/>
      <c r="H47">
        <v>52.53</v>
      </c>
      <c r="I47">
        <v>47</v>
      </c>
      <c r="J47" t="e">
        <f t="shared" si="1"/>
        <v>#VALUE!</v>
      </c>
      <c r="L47" s="14"/>
    </row>
    <row r="48" spans="1:12" x14ac:dyDescent="0.2">
      <c r="A48">
        <v>162</v>
      </c>
      <c r="B48" t="s">
        <v>353</v>
      </c>
      <c r="C48">
        <v>2005</v>
      </c>
      <c r="D48" t="s">
        <v>58</v>
      </c>
      <c r="E48" t="s">
        <v>306</v>
      </c>
      <c r="F48" t="s">
        <v>29</v>
      </c>
      <c r="G48" s="24"/>
      <c r="H48" t="s">
        <v>27</v>
      </c>
      <c r="J48" t="e">
        <f t="shared" si="1"/>
        <v>#VALUE!</v>
      </c>
      <c r="L48" s="14"/>
    </row>
    <row r="49" spans="1:12" x14ac:dyDescent="0.2">
      <c r="A49">
        <v>139</v>
      </c>
      <c r="B49" t="s">
        <v>354</v>
      </c>
      <c r="C49">
        <v>2005</v>
      </c>
      <c r="D49" t="s">
        <v>56</v>
      </c>
      <c r="E49" t="s">
        <v>306</v>
      </c>
      <c r="F49" t="s">
        <v>28</v>
      </c>
      <c r="G49" s="24"/>
      <c r="H49">
        <v>55.28</v>
      </c>
      <c r="I49">
        <v>50</v>
      </c>
      <c r="J49" t="e">
        <f t="shared" si="1"/>
        <v>#VALUE!</v>
      </c>
      <c r="L49" s="14"/>
    </row>
    <row r="50" spans="1:12" x14ac:dyDescent="0.2">
      <c r="A50">
        <v>112</v>
      </c>
      <c r="B50" t="s">
        <v>355</v>
      </c>
      <c r="C50">
        <v>2004</v>
      </c>
      <c r="D50" t="s">
        <v>26</v>
      </c>
      <c r="E50" t="s">
        <v>306</v>
      </c>
      <c r="F50" t="s">
        <v>28</v>
      </c>
      <c r="G50" s="24"/>
      <c r="H50">
        <v>48.43</v>
      </c>
      <c r="I50">
        <v>25</v>
      </c>
      <c r="J50" t="e">
        <f t="shared" si="1"/>
        <v>#VALUE!</v>
      </c>
      <c r="L50" s="14"/>
    </row>
    <row r="51" spans="1:12" x14ac:dyDescent="0.2">
      <c r="A51">
        <v>143</v>
      </c>
      <c r="B51" t="s">
        <v>356</v>
      </c>
      <c r="C51">
        <v>2004</v>
      </c>
      <c r="D51" t="s">
        <v>4</v>
      </c>
      <c r="E51" t="s">
        <v>306</v>
      </c>
      <c r="F51" t="s">
        <v>27</v>
      </c>
      <c r="G51" s="24"/>
      <c r="H51" t="s">
        <v>27</v>
      </c>
      <c r="J51" t="e">
        <f t="shared" si="1"/>
        <v>#VALUE!</v>
      </c>
      <c r="L51" s="14"/>
    </row>
    <row r="52" spans="1:12" x14ac:dyDescent="0.2">
      <c r="A52">
        <v>159</v>
      </c>
      <c r="B52" t="s">
        <v>357</v>
      </c>
      <c r="C52">
        <v>2005</v>
      </c>
      <c r="D52" t="s">
        <v>56</v>
      </c>
      <c r="E52" t="s">
        <v>306</v>
      </c>
      <c r="F52" t="s">
        <v>29</v>
      </c>
      <c r="G52" s="24"/>
      <c r="H52" t="s">
        <v>27</v>
      </c>
      <c r="J52" t="e">
        <f t="shared" si="1"/>
        <v>#VALUE!</v>
      </c>
    </row>
    <row r="53" spans="1:12" x14ac:dyDescent="0.2">
      <c r="A53">
        <v>148</v>
      </c>
      <c r="B53" t="s">
        <v>358</v>
      </c>
      <c r="C53">
        <v>2005</v>
      </c>
      <c r="D53" t="s">
        <v>4</v>
      </c>
      <c r="E53" t="s">
        <v>306</v>
      </c>
      <c r="F53" s="10">
        <v>65.650000000000006</v>
      </c>
      <c r="G53" s="24">
        <v>42</v>
      </c>
      <c r="H53" t="s">
        <v>28</v>
      </c>
      <c r="J53" t="e">
        <f t="shared" si="1"/>
        <v>#VALUE!</v>
      </c>
      <c r="L53" s="14"/>
    </row>
    <row r="54" spans="1:12" x14ac:dyDescent="0.2">
      <c r="A54">
        <v>134</v>
      </c>
      <c r="B54" t="s">
        <v>359</v>
      </c>
      <c r="C54">
        <v>2004</v>
      </c>
      <c r="D54" t="s">
        <v>2</v>
      </c>
      <c r="E54" t="s">
        <v>306</v>
      </c>
      <c r="F54" t="s">
        <v>27</v>
      </c>
      <c r="G54" s="24"/>
      <c r="H54" t="s">
        <v>27</v>
      </c>
      <c r="J54" t="e">
        <f t="shared" si="1"/>
        <v>#VALUE!</v>
      </c>
    </row>
    <row r="55" spans="1:12" x14ac:dyDescent="0.2">
      <c r="A55">
        <v>156</v>
      </c>
      <c r="B55" t="s">
        <v>360</v>
      </c>
      <c r="C55">
        <v>2004</v>
      </c>
      <c r="D55" t="s">
        <v>56</v>
      </c>
      <c r="E55" t="s">
        <v>306</v>
      </c>
      <c r="F55" t="s">
        <v>29</v>
      </c>
      <c r="G55" s="24"/>
      <c r="H55">
        <v>56.08</v>
      </c>
      <c r="I55">
        <v>51</v>
      </c>
      <c r="J55" t="e">
        <f t="shared" si="1"/>
        <v>#VALUE!</v>
      </c>
    </row>
    <row r="56" spans="1:12" x14ac:dyDescent="0.2">
      <c r="A56">
        <v>107</v>
      </c>
      <c r="B56" t="s">
        <v>361</v>
      </c>
      <c r="C56">
        <v>2004</v>
      </c>
      <c r="D56" t="s">
        <v>58</v>
      </c>
      <c r="E56" t="s">
        <v>306</v>
      </c>
      <c r="F56" t="s">
        <v>28</v>
      </c>
      <c r="G56" s="24"/>
      <c r="H56">
        <v>45.57</v>
      </c>
      <c r="I56">
        <v>9</v>
      </c>
      <c r="J56" t="e">
        <f t="shared" si="1"/>
        <v>#VALUE!</v>
      </c>
    </row>
    <row r="57" spans="1:12" x14ac:dyDescent="0.2">
      <c r="A57">
        <v>153</v>
      </c>
      <c r="B57" t="s">
        <v>362</v>
      </c>
      <c r="C57">
        <v>2004</v>
      </c>
      <c r="D57" t="s">
        <v>2</v>
      </c>
      <c r="E57" t="s">
        <v>306</v>
      </c>
      <c r="F57" t="s">
        <v>28</v>
      </c>
      <c r="G57" s="24"/>
      <c r="H57">
        <v>56.87</v>
      </c>
      <c r="I57">
        <v>52</v>
      </c>
      <c r="J57" t="e">
        <f t="shared" si="1"/>
        <v>#VALUE!</v>
      </c>
      <c r="L57" s="14"/>
    </row>
    <row r="58" spans="1:12" x14ac:dyDescent="0.2">
      <c r="A58">
        <v>147</v>
      </c>
      <c r="B58" t="s">
        <v>363</v>
      </c>
      <c r="C58">
        <v>2005</v>
      </c>
      <c r="D58" t="s">
        <v>6</v>
      </c>
      <c r="E58" t="s">
        <v>306</v>
      </c>
      <c r="F58" t="s">
        <v>28</v>
      </c>
      <c r="G58" s="24"/>
      <c r="H58">
        <v>51.86</v>
      </c>
      <c r="I58">
        <v>43</v>
      </c>
      <c r="J58" t="e">
        <f t="shared" si="1"/>
        <v>#VALUE!</v>
      </c>
      <c r="L58" s="14"/>
    </row>
    <row r="59" spans="1:12" x14ac:dyDescent="0.2">
      <c r="A59">
        <v>136</v>
      </c>
      <c r="B59" t="s">
        <v>364</v>
      </c>
      <c r="C59">
        <v>2005</v>
      </c>
      <c r="D59" t="s">
        <v>59</v>
      </c>
      <c r="E59" t="s">
        <v>306</v>
      </c>
      <c r="F59" t="s">
        <v>29</v>
      </c>
      <c r="G59" s="24"/>
      <c r="H59">
        <v>48.76</v>
      </c>
      <c r="I59">
        <v>32</v>
      </c>
      <c r="J59" t="e">
        <f t="shared" si="1"/>
        <v>#VALUE!</v>
      </c>
      <c r="L59" s="14"/>
    </row>
    <row r="60" spans="1:12" x14ac:dyDescent="0.2">
      <c r="A60">
        <v>161</v>
      </c>
      <c r="B60" t="s">
        <v>365</v>
      </c>
      <c r="C60">
        <v>2004</v>
      </c>
      <c r="D60" t="s">
        <v>56</v>
      </c>
      <c r="E60" t="s">
        <v>306</v>
      </c>
      <c r="F60">
        <v>47.22</v>
      </c>
      <c r="G60" s="24">
        <v>30</v>
      </c>
      <c r="H60" t="s">
        <v>28</v>
      </c>
      <c r="J60" t="e">
        <f t="shared" si="1"/>
        <v>#VALUE!</v>
      </c>
    </row>
    <row r="61" spans="1:12" x14ac:dyDescent="0.2">
      <c r="A61">
        <v>103</v>
      </c>
      <c r="B61" t="s">
        <v>366</v>
      </c>
      <c r="C61">
        <v>2004</v>
      </c>
      <c r="D61" t="s">
        <v>26</v>
      </c>
      <c r="E61" t="s">
        <v>306</v>
      </c>
      <c r="F61" t="s">
        <v>29</v>
      </c>
      <c r="G61" s="24"/>
      <c r="H61" t="s">
        <v>28</v>
      </c>
      <c r="J61" t="e">
        <f t="shared" si="1"/>
        <v>#VALUE!</v>
      </c>
    </row>
    <row r="62" spans="1:12" x14ac:dyDescent="0.2">
      <c r="A62">
        <v>109</v>
      </c>
      <c r="B62" t="s">
        <v>367</v>
      </c>
      <c r="C62">
        <v>2004</v>
      </c>
      <c r="D62" t="s">
        <v>26</v>
      </c>
      <c r="E62" t="s">
        <v>306</v>
      </c>
      <c r="F62" t="s">
        <v>28</v>
      </c>
      <c r="G62" s="24"/>
      <c r="H62">
        <v>44.12</v>
      </c>
      <c r="I62">
        <v>5</v>
      </c>
      <c r="J62" t="e">
        <f t="shared" si="1"/>
        <v>#VALUE!</v>
      </c>
    </row>
    <row r="63" spans="1:12" x14ac:dyDescent="0.2">
      <c r="A63">
        <v>160</v>
      </c>
      <c r="B63" t="s">
        <v>368</v>
      </c>
      <c r="C63">
        <v>2005</v>
      </c>
      <c r="D63" t="s">
        <v>56</v>
      </c>
      <c r="E63" t="s">
        <v>306</v>
      </c>
      <c r="F63" t="s">
        <v>28</v>
      </c>
      <c r="G63" s="24"/>
      <c r="H63" t="s">
        <v>28</v>
      </c>
      <c r="J63" t="e">
        <f t="shared" si="1"/>
        <v>#VALUE!</v>
      </c>
      <c r="L63" s="14"/>
    </row>
    <row r="64" spans="1:12" x14ac:dyDescent="0.2">
      <c r="A64">
        <v>151</v>
      </c>
      <c r="B64" t="s">
        <v>369</v>
      </c>
      <c r="C64">
        <v>2005</v>
      </c>
      <c r="D64" t="s">
        <v>26</v>
      </c>
      <c r="E64" t="s">
        <v>306</v>
      </c>
      <c r="F64" t="s">
        <v>28</v>
      </c>
      <c r="G64" s="24"/>
      <c r="H64" t="s">
        <v>28</v>
      </c>
      <c r="J64" t="e">
        <f t="shared" si="1"/>
        <v>#VALUE!</v>
      </c>
      <c r="L64" s="14"/>
    </row>
    <row r="65" spans="1:12" x14ac:dyDescent="0.2">
      <c r="A65">
        <v>114</v>
      </c>
      <c r="B65" t="s">
        <v>370</v>
      </c>
      <c r="C65">
        <v>2004</v>
      </c>
      <c r="D65" t="s">
        <v>26</v>
      </c>
      <c r="E65" t="s">
        <v>306</v>
      </c>
      <c r="F65" t="s">
        <v>28</v>
      </c>
      <c r="G65" s="24"/>
      <c r="H65">
        <v>45.04</v>
      </c>
      <c r="I65">
        <v>7</v>
      </c>
      <c r="J65" t="e">
        <f t="shared" si="1"/>
        <v>#VALUE!</v>
      </c>
      <c r="L65" s="14"/>
    </row>
    <row r="66" spans="1:12" x14ac:dyDescent="0.2">
      <c r="H66" s="24"/>
      <c r="K66" s="25"/>
      <c r="L66" s="14"/>
    </row>
    <row r="67" spans="1:12" x14ac:dyDescent="0.2">
      <c r="H67" s="24"/>
    </row>
    <row r="68" spans="1:12" x14ac:dyDescent="0.2">
      <c r="H68" s="24"/>
      <c r="K68" s="25"/>
      <c r="L68" s="14"/>
    </row>
    <row r="69" spans="1:12" x14ac:dyDescent="0.2">
      <c r="H69" s="24"/>
      <c r="K69" s="25"/>
      <c r="L69" s="14"/>
    </row>
    <row r="70" spans="1:12" x14ac:dyDescent="0.2">
      <c r="H70" s="24"/>
    </row>
  </sheetData>
  <sortState ref="A1:M79">
    <sortCondition ref="C1:C79"/>
  </sortState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workbookViewId="0">
      <selection sqref="A1:D1048576"/>
    </sheetView>
  </sheetViews>
  <sheetFormatPr baseColWidth="10" defaultRowHeight="16" x14ac:dyDescent="0.2"/>
  <cols>
    <col min="1" max="1" width="27.33203125" customWidth="1"/>
  </cols>
  <sheetData>
    <row r="3" spans="1:8" x14ac:dyDescent="0.2">
      <c r="A3" t="s">
        <v>137</v>
      </c>
      <c r="B3" t="s">
        <v>42</v>
      </c>
      <c r="C3" t="s">
        <v>26</v>
      </c>
      <c r="D3">
        <v>45.45</v>
      </c>
      <c r="H3" s="14"/>
    </row>
    <row r="4" spans="1:8" x14ac:dyDescent="0.2">
      <c r="A4" t="s">
        <v>168</v>
      </c>
      <c r="B4" t="s">
        <v>109</v>
      </c>
      <c r="C4" t="s">
        <v>26</v>
      </c>
      <c r="D4">
        <v>46.67</v>
      </c>
      <c r="H4" s="14"/>
    </row>
    <row r="5" spans="1:8" x14ac:dyDescent="0.2">
      <c r="A5" t="s">
        <v>119</v>
      </c>
      <c r="B5" t="s">
        <v>118</v>
      </c>
      <c r="C5" t="s">
        <v>26</v>
      </c>
      <c r="D5">
        <v>48.54</v>
      </c>
      <c r="H5" s="14"/>
    </row>
    <row r="6" spans="1:8" x14ac:dyDescent="0.2">
      <c r="A6" t="s">
        <v>95</v>
      </c>
      <c r="B6" t="s">
        <v>154</v>
      </c>
      <c r="C6" t="s">
        <v>26</v>
      </c>
      <c r="D6">
        <v>48.78</v>
      </c>
      <c r="H6" s="14"/>
    </row>
    <row r="7" spans="1:8" x14ac:dyDescent="0.2">
      <c r="A7" t="s">
        <v>133</v>
      </c>
      <c r="B7" t="s">
        <v>132</v>
      </c>
      <c r="C7" t="s">
        <v>4</v>
      </c>
      <c r="D7">
        <v>52.11</v>
      </c>
      <c r="H7" s="14"/>
    </row>
    <row r="8" spans="1:8" x14ac:dyDescent="0.2">
      <c r="A8" t="s">
        <v>133</v>
      </c>
      <c r="B8" t="s">
        <v>38</v>
      </c>
      <c r="C8" t="s">
        <v>26</v>
      </c>
      <c r="D8">
        <v>49.46</v>
      </c>
      <c r="H8" s="14"/>
    </row>
    <row r="9" spans="1:8" x14ac:dyDescent="0.2">
      <c r="A9" t="s">
        <v>170</v>
      </c>
      <c r="B9" t="s">
        <v>169</v>
      </c>
      <c r="C9" t="s">
        <v>2</v>
      </c>
      <c r="D9">
        <v>47.29</v>
      </c>
      <c r="H9" s="14"/>
    </row>
    <row r="10" spans="1:8" x14ac:dyDescent="0.2">
      <c r="A10" t="s">
        <v>111</v>
      </c>
      <c r="B10" t="s">
        <v>41</v>
      </c>
      <c r="C10" t="s">
        <v>4</v>
      </c>
      <c r="D10">
        <v>44.6</v>
      </c>
      <c r="H10" s="14"/>
    </row>
    <row r="11" spans="1:8" x14ac:dyDescent="0.2">
      <c r="A11" t="s">
        <v>88</v>
      </c>
      <c r="B11" t="s">
        <v>87</v>
      </c>
      <c r="C11" t="s">
        <v>2</v>
      </c>
      <c r="D11">
        <v>43.94</v>
      </c>
      <c r="H11" s="14"/>
    </row>
    <row r="12" spans="1:8" x14ac:dyDescent="0.2">
      <c r="A12" t="s">
        <v>122</v>
      </c>
      <c r="B12" t="s">
        <v>55</v>
      </c>
      <c r="C12" t="s">
        <v>58</v>
      </c>
      <c r="D12">
        <v>51.7</v>
      </c>
      <c r="H12" s="14"/>
    </row>
    <row r="13" spans="1:8" x14ac:dyDescent="0.2">
      <c r="A13" t="s">
        <v>122</v>
      </c>
      <c r="B13" t="s">
        <v>123</v>
      </c>
      <c r="C13" t="s">
        <v>6</v>
      </c>
      <c r="D13">
        <v>53.53</v>
      </c>
      <c r="H13" s="14"/>
    </row>
    <row r="14" spans="1:8" x14ac:dyDescent="0.2">
      <c r="A14" t="s">
        <v>158</v>
      </c>
      <c r="B14" t="s">
        <v>167</v>
      </c>
      <c r="C14" t="s">
        <v>58</v>
      </c>
      <c r="D14">
        <v>49.02</v>
      </c>
      <c r="H14" s="14"/>
    </row>
    <row r="15" spans="1:8" x14ac:dyDescent="0.2">
      <c r="A15" t="s">
        <v>108</v>
      </c>
      <c r="B15" t="s">
        <v>107</v>
      </c>
      <c r="C15" t="s">
        <v>58</v>
      </c>
      <c r="D15">
        <v>52.72</v>
      </c>
      <c r="H15" s="14"/>
    </row>
    <row r="16" spans="1:8" x14ac:dyDescent="0.2">
      <c r="A16" t="s">
        <v>74</v>
      </c>
      <c r="B16" t="s">
        <v>73</v>
      </c>
      <c r="C16" t="s">
        <v>58</v>
      </c>
      <c r="D16">
        <v>41.6</v>
      </c>
      <c r="H16" s="14"/>
    </row>
    <row r="17" spans="1:8" x14ac:dyDescent="0.2">
      <c r="A17" t="s">
        <v>144</v>
      </c>
      <c r="B17" t="s">
        <v>143</v>
      </c>
      <c r="C17" t="s">
        <v>26</v>
      </c>
      <c r="D17">
        <v>46.6</v>
      </c>
      <c r="H17" s="14"/>
    </row>
    <row r="18" spans="1:8" x14ac:dyDescent="0.2">
      <c r="A18" t="s">
        <v>86</v>
      </c>
      <c r="B18" t="s">
        <v>85</v>
      </c>
      <c r="C18" t="s">
        <v>58</v>
      </c>
      <c r="D18">
        <v>45.52</v>
      </c>
      <c r="H18" s="14"/>
    </row>
    <row r="19" spans="1:8" x14ac:dyDescent="0.2">
      <c r="A19" t="s">
        <v>86</v>
      </c>
      <c r="B19" t="s">
        <v>106</v>
      </c>
      <c r="C19" t="s">
        <v>58</v>
      </c>
      <c r="D19">
        <v>50.95</v>
      </c>
      <c r="H19" s="14"/>
    </row>
    <row r="20" spans="1:8" x14ac:dyDescent="0.2">
      <c r="A20" t="s">
        <v>125</v>
      </c>
      <c r="B20" t="s">
        <v>37</v>
      </c>
      <c r="C20" t="s">
        <v>2</v>
      </c>
      <c r="D20">
        <v>45.57</v>
      </c>
      <c r="H20" s="14"/>
    </row>
    <row r="21" spans="1:8" x14ac:dyDescent="0.2">
      <c r="A21" t="s">
        <v>125</v>
      </c>
      <c r="B21" t="s">
        <v>124</v>
      </c>
      <c r="C21" t="s">
        <v>2</v>
      </c>
      <c r="D21">
        <v>51.46</v>
      </c>
      <c r="H21" s="14"/>
    </row>
    <row r="22" spans="1:8" x14ac:dyDescent="0.2">
      <c r="A22" t="s">
        <v>117</v>
      </c>
      <c r="B22" t="s">
        <v>116</v>
      </c>
      <c r="C22" t="s">
        <v>26</v>
      </c>
      <c r="D22" t="s">
        <v>28</v>
      </c>
      <c r="H22" s="14"/>
    </row>
    <row r="23" spans="1:8" x14ac:dyDescent="0.2">
      <c r="A23" t="s">
        <v>146</v>
      </c>
      <c r="B23" t="s">
        <v>145</v>
      </c>
      <c r="C23" t="s">
        <v>58</v>
      </c>
      <c r="D23">
        <v>44.72</v>
      </c>
      <c r="H23" s="14"/>
    </row>
    <row r="24" spans="1:8" x14ac:dyDescent="0.2">
      <c r="A24" t="s">
        <v>90</v>
      </c>
      <c r="B24" t="s">
        <v>89</v>
      </c>
      <c r="C24" t="s">
        <v>58</v>
      </c>
      <c r="D24">
        <v>44.62</v>
      </c>
      <c r="H24" s="14"/>
    </row>
    <row r="25" spans="1:8" x14ac:dyDescent="0.2">
      <c r="A25" t="s">
        <v>77</v>
      </c>
      <c r="B25" t="s">
        <v>76</v>
      </c>
      <c r="C25" t="s">
        <v>2</v>
      </c>
      <c r="D25">
        <v>43.5</v>
      </c>
      <c r="H25" s="14"/>
    </row>
    <row r="26" spans="1:8" x14ac:dyDescent="0.2">
      <c r="A26" t="s">
        <v>101</v>
      </c>
      <c r="B26" t="s">
        <v>100</v>
      </c>
      <c r="C26" t="s">
        <v>58</v>
      </c>
      <c r="D26">
        <v>44.07</v>
      </c>
      <c r="H26" s="14"/>
    </row>
    <row r="27" spans="1:8" x14ac:dyDescent="0.2">
      <c r="A27" t="s">
        <v>99</v>
      </c>
      <c r="B27" t="s">
        <v>98</v>
      </c>
      <c r="C27" t="s">
        <v>2</v>
      </c>
      <c r="D27">
        <v>46.41</v>
      </c>
      <c r="H27" s="14"/>
    </row>
    <row r="28" spans="1:8" x14ac:dyDescent="0.2">
      <c r="A28" t="s">
        <v>72</v>
      </c>
      <c r="B28" t="s">
        <v>71</v>
      </c>
      <c r="C28" t="s">
        <v>26</v>
      </c>
      <c r="D28">
        <v>41.21</v>
      </c>
      <c r="H28" s="14"/>
    </row>
    <row r="29" spans="1:8" x14ac:dyDescent="0.2">
      <c r="A29" t="s">
        <v>81</v>
      </c>
      <c r="B29" t="s">
        <v>80</v>
      </c>
      <c r="C29" t="s">
        <v>2</v>
      </c>
      <c r="D29">
        <v>46.91</v>
      </c>
      <c r="H29" s="14"/>
    </row>
    <row r="30" spans="1:8" x14ac:dyDescent="0.2">
      <c r="A30" t="s">
        <v>131</v>
      </c>
      <c r="B30" t="s">
        <v>130</v>
      </c>
      <c r="C30" t="s">
        <v>2</v>
      </c>
      <c r="D30">
        <v>48.96</v>
      </c>
      <c r="H30" s="14"/>
    </row>
    <row r="31" spans="1:8" x14ac:dyDescent="0.2">
      <c r="A31" t="s">
        <v>70</v>
      </c>
      <c r="B31" t="s">
        <v>40</v>
      </c>
      <c r="C31" t="s">
        <v>58</v>
      </c>
      <c r="D31">
        <v>43.38</v>
      </c>
      <c r="H31" s="14"/>
    </row>
    <row r="32" spans="1:8" x14ac:dyDescent="0.2">
      <c r="A32" t="s">
        <v>113</v>
      </c>
      <c r="B32" t="s">
        <v>112</v>
      </c>
      <c r="C32" t="s">
        <v>58</v>
      </c>
      <c r="D32" t="s">
        <v>27</v>
      </c>
      <c r="H32" s="14"/>
    </row>
    <row r="33" spans="1:8" x14ac:dyDescent="0.2">
      <c r="A33" t="s">
        <v>69</v>
      </c>
      <c r="B33" t="s">
        <v>68</v>
      </c>
      <c r="C33" t="s">
        <v>58</v>
      </c>
      <c r="D33">
        <v>41.35</v>
      </c>
      <c r="H33" s="14"/>
    </row>
    <row r="34" spans="1:8" x14ac:dyDescent="0.2">
      <c r="A34" t="s">
        <v>140</v>
      </c>
      <c r="B34" t="s">
        <v>139</v>
      </c>
      <c r="C34" t="s">
        <v>58</v>
      </c>
      <c r="D34">
        <v>56.63</v>
      </c>
      <c r="H34" s="14"/>
    </row>
    <row r="35" spans="1:8" x14ac:dyDescent="0.2">
      <c r="A35" t="s">
        <v>135</v>
      </c>
      <c r="B35" t="s">
        <v>134</v>
      </c>
      <c r="C35" t="s">
        <v>58</v>
      </c>
      <c r="D35">
        <v>55.89</v>
      </c>
      <c r="H35" s="14"/>
    </row>
    <row r="36" spans="1:8" x14ac:dyDescent="0.2">
      <c r="A36" t="s">
        <v>92</v>
      </c>
      <c r="B36" t="s">
        <v>147</v>
      </c>
      <c r="C36" t="s">
        <v>58</v>
      </c>
      <c r="D36">
        <v>47.92</v>
      </c>
      <c r="H36" s="14"/>
    </row>
    <row r="37" spans="1:8" x14ac:dyDescent="0.2">
      <c r="A37" t="s">
        <v>92</v>
      </c>
      <c r="B37" t="s">
        <v>91</v>
      </c>
      <c r="C37" t="s">
        <v>2</v>
      </c>
      <c r="D37" t="s">
        <v>28</v>
      </c>
      <c r="H37" s="14"/>
    </row>
    <row r="38" spans="1:8" x14ac:dyDescent="0.2">
      <c r="A38" t="s">
        <v>379</v>
      </c>
      <c r="B38" t="s">
        <v>380</v>
      </c>
      <c r="C38" t="s">
        <v>26</v>
      </c>
      <c r="D38">
        <v>50.65</v>
      </c>
      <c r="H38" s="14"/>
    </row>
    <row r="39" spans="1:8" x14ac:dyDescent="0.2">
      <c r="A39" t="s">
        <v>151</v>
      </c>
      <c r="B39" t="s">
        <v>150</v>
      </c>
      <c r="C39" t="s">
        <v>26</v>
      </c>
      <c r="D39">
        <v>46</v>
      </c>
      <c r="F39" s="14"/>
      <c r="H39" s="14"/>
    </row>
    <row r="40" spans="1:8" x14ac:dyDescent="0.2">
      <c r="A40" t="s">
        <v>151</v>
      </c>
      <c r="B40" t="s">
        <v>161</v>
      </c>
      <c r="C40" t="s">
        <v>5</v>
      </c>
      <c r="D40" t="s">
        <v>28</v>
      </c>
      <c r="F40" s="14"/>
      <c r="H40" s="14"/>
    </row>
    <row r="41" spans="1:8" x14ac:dyDescent="0.2">
      <c r="A41" t="s">
        <v>129</v>
      </c>
      <c r="B41" t="s">
        <v>128</v>
      </c>
      <c r="C41" t="s">
        <v>4</v>
      </c>
      <c r="D41">
        <v>49.28</v>
      </c>
      <c r="H41" s="14"/>
    </row>
    <row r="42" spans="1:8" x14ac:dyDescent="0.2">
      <c r="A42" t="s">
        <v>84</v>
      </c>
      <c r="B42" t="s">
        <v>73</v>
      </c>
      <c r="C42" t="s">
        <v>58</v>
      </c>
      <c r="D42">
        <v>42.53</v>
      </c>
      <c r="F42" s="14"/>
      <c r="H42" s="14"/>
    </row>
    <row r="43" spans="1:8" x14ac:dyDescent="0.2">
      <c r="A43" t="s">
        <v>84</v>
      </c>
      <c r="B43" t="s">
        <v>105</v>
      </c>
      <c r="C43" t="s">
        <v>58</v>
      </c>
      <c r="D43">
        <v>43.55</v>
      </c>
      <c r="F43" s="14"/>
      <c r="H43" s="14"/>
    </row>
    <row r="44" spans="1:8" x14ac:dyDescent="0.2">
      <c r="A44" t="s">
        <v>79</v>
      </c>
      <c r="B44" t="s">
        <v>78</v>
      </c>
      <c r="C44" t="s">
        <v>26</v>
      </c>
      <c r="D44">
        <v>44.11</v>
      </c>
      <c r="F44" s="14"/>
      <c r="H44" s="14"/>
    </row>
    <row r="45" spans="1:8" x14ac:dyDescent="0.2">
      <c r="A45" t="s">
        <v>127</v>
      </c>
      <c r="B45" t="s">
        <v>126</v>
      </c>
      <c r="C45" t="s">
        <v>2</v>
      </c>
      <c r="D45">
        <v>54.25</v>
      </c>
      <c r="F45" s="14"/>
      <c r="H45" s="14"/>
    </row>
    <row r="46" spans="1:8" x14ac:dyDescent="0.2">
      <c r="A46" t="s">
        <v>67</v>
      </c>
      <c r="B46" t="s">
        <v>66</v>
      </c>
      <c r="C46" t="s">
        <v>2</v>
      </c>
      <c r="D46" t="s">
        <v>28</v>
      </c>
      <c r="F46" s="14"/>
      <c r="H46" s="14"/>
    </row>
    <row r="47" spans="1:8" x14ac:dyDescent="0.2">
      <c r="A47" t="s">
        <v>97</v>
      </c>
      <c r="B47" t="s">
        <v>167</v>
      </c>
      <c r="C47" t="s">
        <v>58</v>
      </c>
      <c r="D47">
        <v>51.33</v>
      </c>
      <c r="F47" s="14"/>
      <c r="H47" s="14"/>
    </row>
    <row r="48" spans="1:8" x14ac:dyDescent="0.2">
      <c r="A48" t="s">
        <v>142</v>
      </c>
      <c r="B48" t="s">
        <v>141</v>
      </c>
      <c r="C48" t="s">
        <v>2</v>
      </c>
      <c r="D48" s="14">
        <v>7.3125000000000002E-4</v>
      </c>
      <c r="F48" s="14"/>
      <c r="H48" s="14"/>
    </row>
    <row r="49" spans="1:8" x14ac:dyDescent="0.2">
      <c r="A49" t="s">
        <v>94</v>
      </c>
      <c r="B49" t="s">
        <v>152</v>
      </c>
      <c r="C49" t="s">
        <v>2</v>
      </c>
      <c r="D49">
        <v>50.44</v>
      </c>
      <c r="F49" s="14"/>
      <c r="H49" s="14"/>
    </row>
    <row r="50" spans="1:8" x14ac:dyDescent="0.2">
      <c r="A50" t="s">
        <v>94</v>
      </c>
      <c r="B50" t="s">
        <v>378</v>
      </c>
      <c r="C50" t="s">
        <v>58</v>
      </c>
      <c r="D50">
        <v>44.4</v>
      </c>
      <c r="F50" s="14"/>
      <c r="H50" s="14"/>
    </row>
    <row r="51" spans="1:8" x14ac:dyDescent="0.2">
      <c r="A51" t="s">
        <v>115</v>
      </c>
      <c r="B51" t="s">
        <v>114</v>
      </c>
      <c r="C51" t="s">
        <v>58</v>
      </c>
      <c r="D51">
        <v>49.72</v>
      </c>
      <c r="F51" s="14"/>
      <c r="H51" s="14"/>
    </row>
    <row r="52" spans="1:8" x14ac:dyDescent="0.2">
      <c r="A52" t="s">
        <v>65</v>
      </c>
      <c r="B52" t="s">
        <v>64</v>
      </c>
      <c r="C52" t="s">
        <v>58</v>
      </c>
      <c r="D52">
        <v>40.369999999999997</v>
      </c>
    </row>
    <row r="53" spans="1:8" x14ac:dyDescent="0.2">
      <c r="A53" t="s">
        <v>157</v>
      </c>
      <c r="B53" t="s">
        <v>159</v>
      </c>
      <c r="C53" t="s">
        <v>58</v>
      </c>
      <c r="D53">
        <v>53.84</v>
      </c>
    </row>
    <row r="54" spans="1:8" x14ac:dyDescent="0.2">
      <c r="A54" t="s">
        <v>157</v>
      </c>
      <c r="B54" t="s">
        <v>156</v>
      </c>
      <c r="C54" t="s">
        <v>58</v>
      </c>
      <c r="D54">
        <v>49.19</v>
      </c>
    </row>
    <row r="55" spans="1:8" x14ac:dyDescent="0.2">
      <c r="A55" t="s">
        <v>118</v>
      </c>
      <c r="B55" t="s">
        <v>171</v>
      </c>
      <c r="C55" t="s">
        <v>2</v>
      </c>
      <c r="D55">
        <v>56.18</v>
      </c>
    </row>
    <row r="56" spans="1:8" x14ac:dyDescent="0.2">
      <c r="A56" t="s">
        <v>149</v>
      </c>
      <c r="B56" t="s">
        <v>148</v>
      </c>
      <c r="C56" t="s">
        <v>2</v>
      </c>
      <c r="D56">
        <v>41.43</v>
      </c>
      <c r="F56" s="14"/>
    </row>
    <row r="57" spans="1:8" x14ac:dyDescent="0.2">
      <c r="A57" t="s">
        <v>153</v>
      </c>
      <c r="B57" t="s">
        <v>52</v>
      </c>
      <c r="C57" t="s">
        <v>58</v>
      </c>
      <c r="D57">
        <v>50.6</v>
      </c>
    </row>
    <row r="58" spans="1:8" x14ac:dyDescent="0.2">
      <c r="A58" t="s">
        <v>153</v>
      </c>
      <c r="B58" t="s">
        <v>160</v>
      </c>
      <c r="C58" t="s">
        <v>2</v>
      </c>
      <c r="D58">
        <v>46.95</v>
      </c>
    </row>
    <row r="59" spans="1:8" x14ac:dyDescent="0.2">
      <c r="A59" t="s">
        <v>104</v>
      </c>
      <c r="B59" t="s">
        <v>155</v>
      </c>
      <c r="C59" t="s">
        <v>58</v>
      </c>
      <c r="D59">
        <v>42.69</v>
      </c>
    </row>
    <row r="60" spans="1:8" x14ac:dyDescent="0.2">
      <c r="A60" t="s">
        <v>104</v>
      </c>
      <c r="B60" t="s">
        <v>44</v>
      </c>
      <c r="C60" t="s">
        <v>5</v>
      </c>
      <c r="D60">
        <v>44.46</v>
      </c>
    </row>
    <row r="61" spans="1:8" x14ac:dyDescent="0.2">
      <c r="A61" t="s">
        <v>75</v>
      </c>
      <c r="B61" t="s">
        <v>53</v>
      </c>
      <c r="C61" t="s">
        <v>26</v>
      </c>
      <c r="D61">
        <v>45.79</v>
      </c>
    </row>
  </sheetData>
  <sortState ref="A3:D61">
    <sortCondition ref="A3:A61"/>
    <sortCondition ref="B3:B61"/>
  </sortState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U14 MVC Standings</vt:lpstr>
      <vt:lpstr>Suicide Six SL</vt:lpstr>
      <vt:lpstr>Okemo SG</vt:lpstr>
      <vt:lpstr>Middlebury GS</vt:lpstr>
      <vt:lpstr>Pico SL</vt:lpstr>
      <vt:lpstr>Killington 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2016-02-20T21:22:04Z</cp:lastPrinted>
  <dcterms:created xsi:type="dcterms:W3CDTF">2016-01-27T20:04:18Z</dcterms:created>
  <dcterms:modified xsi:type="dcterms:W3CDTF">2018-02-25T00:34:12Z</dcterms:modified>
</cp:coreProperties>
</file>